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4895" windowHeight="8385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</externalReferences>
  <calcPr calcId="124519" refMode="R1C1"/>
</workbook>
</file>

<file path=xl/calcChain.xml><?xml version="1.0" encoding="utf-8"?>
<calcChain xmlns="http://schemas.openxmlformats.org/spreadsheetml/2006/main">
  <c r="D30" i="1"/>
  <c r="D21"/>
  <c r="D22"/>
  <c r="D35" l="1"/>
  <c r="D34" l="1"/>
  <c r="D28"/>
  <c r="D25"/>
  <c r="D24"/>
  <c r="D19"/>
  <c r="D18"/>
  <c r="D17"/>
  <c r="D16"/>
  <c r="D15"/>
  <c r="D14"/>
  <c r="D13"/>
  <c r="D12"/>
  <c r="D11"/>
  <c r="D8"/>
  <c r="D6"/>
  <c r="D26" l="1"/>
  <c r="D44" s="1"/>
  <c r="D9"/>
</calcChain>
</file>

<file path=xl/sharedStrings.xml><?xml version="1.0" encoding="utf-8"?>
<sst xmlns="http://schemas.openxmlformats.org/spreadsheetml/2006/main" count="80" uniqueCount="61">
  <si>
    <t>№</t>
  </si>
  <si>
    <t xml:space="preserve">п/п </t>
  </si>
  <si>
    <t xml:space="preserve">Наименование </t>
  </si>
  <si>
    <t xml:space="preserve">показателей </t>
  </si>
  <si>
    <t>Един.</t>
  </si>
  <si>
    <t>измер.</t>
  </si>
  <si>
    <t xml:space="preserve">Затраты </t>
  </si>
  <si>
    <t>1.</t>
  </si>
  <si>
    <t xml:space="preserve">Тариф на тепловую энергию для потребителей </t>
  </si>
  <si>
    <t>за Гкал. без НДС  утвержденный Постановлением № 34/1-т от 31.12.10г.</t>
  </si>
  <si>
    <t>Руб.</t>
  </si>
  <si>
    <t>2.</t>
  </si>
  <si>
    <t xml:space="preserve">Выручка от  тепловой энергии, поставляемой потребителям </t>
  </si>
  <si>
    <t>тыс.руб.</t>
  </si>
  <si>
    <t>3.</t>
  </si>
  <si>
    <t xml:space="preserve">Себестоимость тепловой энергии поставляемой </t>
  </si>
  <si>
    <t xml:space="preserve">потребителям, включающей : </t>
  </si>
  <si>
    <t>расход газа</t>
  </si>
  <si>
    <t xml:space="preserve">тыс.руб. </t>
  </si>
  <si>
    <t>руб.</t>
  </si>
  <si>
    <t>Стоимость газа на технологические нужды</t>
  </si>
  <si>
    <t xml:space="preserve">расход воды </t>
  </si>
  <si>
    <t xml:space="preserve">Стоимость воды на технологические цели  </t>
  </si>
  <si>
    <t xml:space="preserve">расход электроэнергии </t>
  </si>
  <si>
    <t>свободно-отпускная цена электроэнергии кВт</t>
  </si>
  <si>
    <t>кВт.</t>
  </si>
  <si>
    <t xml:space="preserve">Стоимость электроэнергии на технологические цели  </t>
  </si>
  <si>
    <t xml:space="preserve">Расходы на оплату труда производственных рабочих </t>
  </si>
  <si>
    <t xml:space="preserve">Дополнительная з/плата  производственных </t>
  </si>
  <si>
    <t>рабочих</t>
  </si>
  <si>
    <t xml:space="preserve">Отчисления на соцнужды </t>
  </si>
  <si>
    <t xml:space="preserve">Амортизация производственного оборудования </t>
  </si>
  <si>
    <t>Содержание оборудования</t>
  </si>
  <si>
    <t xml:space="preserve">В т.ч. оплата труда и отчисления на соцнужды </t>
  </si>
  <si>
    <t xml:space="preserve">Цеховые расходы </t>
  </si>
  <si>
    <t xml:space="preserve">В  т.ч. оплата труда и отчисления на соцнужды </t>
  </si>
  <si>
    <t xml:space="preserve">Общехозяйственные расходы </t>
  </si>
  <si>
    <t xml:space="preserve">Тыс.руб. </t>
  </si>
  <si>
    <t>Валовая прибыль от продажи тепловой энергии</t>
  </si>
  <si>
    <t>-</t>
  </si>
  <si>
    <t xml:space="preserve">Чистая прибыль от регулируемого вида деятельности  </t>
  </si>
  <si>
    <t xml:space="preserve">Объем вырабатываемой тепловой энергии </t>
  </si>
  <si>
    <t xml:space="preserve">Гкал. </t>
  </si>
  <si>
    <t xml:space="preserve">Объем покупной тепловой энергии </t>
  </si>
  <si>
    <t xml:space="preserve">Технологические потери тепловой энергии при </t>
  </si>
  <si>
    <t xml:space="preserve">передаче  по тепловым  сетям </t>
  </si>
  <si>
    <t xml:space="preserve">% </t>
  </si>
  <si>
    <t xml:space="preserve">Протяженность магистральных сетей и тепловых </t>
  </si>
  <si>
    <t>выводов</t>
  </si>
  <si>
    <t>м</t>
  </si>
  <si>
    <t xml:space="preserve">Количество тепловых станций и котельных </t>
  </si>
  <si>
    <t>штук</t>
  </si>
  <si>
    <t>11.</t>
  </si>
  <si>
    <t xml:space="preserve">Среднесписочная численность основного производственного персонала </t>
  </si>
  <si>
    <t>человек</t>
  </si>
  <si>
    <t>кг у.т.</t>
  </si>
  <si>
    <t>свободно-отпускная цена газа кг у.т.</t>
  </si>
  <si>
    <t>Сведения о финансово-хозяйственной деятельности  на тепловую энергию поставляемую потребителям 
ЗАО «Мальцовский портландцемент» в 2010 г.</t>
  </si>
  <si>
    <t xml:space="preserve">Тепловая энергия поставляемая  потребителям ЗАО «Мальцовский портландцемент» </t>
  </si>
  <si>
    <r>
      <t>м.</t>
    </r>
    <r>
      <rPr>
        <sz val="10"/>
        <color theme="1"/>
        <rFont val="Times New Roman"/>
        <family val="1"/>
        <charset val="204"/>
      </rPr>
      <t>³</t>
    </r>
  </si>
  <si>
    <r>
      <t>свободно-отпускная цена воды м.</t>
    </r>
    <r>
      <rPr>
        <sz val="10"/>
        <color theme="1"/>
        <rFont val="Times New Roman"/>
        <family val="1"/>
        <charset val="204"/>
      </rPr>
      <t>³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</si>
</sst>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4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top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justify" vertical="top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horizontal="justify"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top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Plan/&#1054;&#1090;&#1095;&#1077;&#1090;%20&#1086;&#1073;%20&#1080;&#1089;&#1087;&#1086;&#1083;&#1085;&#1077;&#1085;&#1080;&#1080;%20&#1073;&#1102;&#1076;&#1078;&#1077;&#1090;&#1072;%202010/&#1079;&#1072;&#1074;&#1086;&#1076;/&#1054;&#1090;&#1095;&#1077;&#1090;%20&#1086;&#1073;%20&#1080;&#1089;&#1087;&#1086;&#1083;&#1085;&#1077;&#1085;&#1080;&#1080;%20&#1073;&#1102;&#1076;&#1078;&#1077;&#1090;&#1072;%20&#1076;&#1077;&#1082;&#1072;&#1073;&#1088;&#1100;%202010/&#1054;&#1090;&#1095;&#1077;&#1090;%20&#1076;&#1077;&#1082;&#1072;&#1073;&#1088;&#1100;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Plan/&#1089;&#1077;&#1073;&#1077;&#1089;&#1090;&#1086;&#1080;&#1084;&#1086;&#1089;&#1090;&#1100;/&#1061;&#1086;&#1079;&#1088;&#1072;&#1089;&#1095;&#1077;&#1090;%202010/&#1092;&#1072;&#1082;&#1090;/&#1093;&#1086;&#1079;&#1088;&#1072;&#1089;&#1095;&#1077;&#1090;%20&#1076;&#1077;&#1082;&#1072;&#1073;&#1088;&#1100;10%20&#1092;&#1072;&#1082;&#109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Plan/&#1054;&#1090;&#1095;&#1077;&#1090;%20&#1086;&#1073;%20&#1080;&#1089;&#1087;&#1086;&#1083;&#1085;&#1077;&#1085;&#1080;&#1080;%20&#1073;&#1102;&#1076;&#1078;&#1077;&#1090;&#1072;%202010/&#1079;&#1072;&#1074;&#1086;&#1076;/&#1058;&#1069;&#1056;%20&#1092;&#1072;&#1082;&#1090;%20(&#1089;&#1095;&#1077;&#1090;&#1072;-&#1092;&#1072;&#1082;&#1090;&#1091;&#1088;&#1099;)%20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Р ЕЦГ"/>
      <sheetName val="Элементы ЕЦГ"/>
      <sheetName val="Статья прочие (напол.) ЕЦГ"/>
      <sheetName val="Анализ элементов"/>
      <sheetName val="Анализ элементов 12 мес."/>
      <sheetName val="Анализ"/>
      <sheetName val="Анализ 12 мес"/>
      <sheetName val="Анализ ФР"/>
      <sheetName val="ФР"/>
      <sheetName val="Эл_ты_2010+подвал"/>
      <sheetName val="Статья прочие (наполнение)"/>
      <sheetName val="Анализ прочие"/>
      <sheetName val="СС (эл)"/>
      <sheetName val="СС"/>
      <sheetName val="СС по маркам"/>
      <sheetName val="СС(эл)проч"/>
      <sheetName val="Калькул."/>
      <sheetName val="Калькул. 12 мес"/>
      <sheetName val="Кальк для замены"/>
      <sheetName val="Кальк к отчету нараст итог"/>
      <sheetName val="Расчет сс реализ."/>
      <sheetName val="Отгрузка"/>
      <sheetName val="26счет"/>
      <sheetName val="Численность и ФЗП"/>
      <sheetName val="Сбытовые "/>
      <sheetName val="Доп расходы по пер грузов"/>
      <sheetName val="выгрузка груза+автодоставка"/>
      <sheetName val="ПрочПрод"/>
      <sheetName val="БалансК Бюдж"/>
      <sheetName val="БалансК ТП"/>
      <sheetName val="БалансК ПФ"/>
      <sheetName val="БалансК Ф"/>
      <sheetName val="БалансК пер Бюдж"/>
      <sheetName val="БалансК пер ТП"/>
      <sheetName val="БалансК пер ПФ"/>
      <sheetName val="БалансК пер Ф"/>
      <sheetName val="НП Бюдж"/>
      <sheetName val="НП ТП"/>
      <sheetName val="НП ПФ"/>
      <sheetName val="НП Ф"/>
      <sheetName val="РБП Бюдж"/>
      <sheetName val="РБП ТП"/>
      <sheetName val="РБП ПФ"/>
      <sheetName val="РБП Ф"/>
      <sheetName val="МТР"/>
      <sheetName val="проч расходы"/>
      <sheetName val="проч доходы"/>
      <sheetName val="Тарирование"/>
      <sheetName val="кальк дост сырья"/>
      <sheetName val="ж_д_транспорт"/>
      <sheetName val="Компрессорная"/>
      <sheetName val="Пр-во теплоэнергии"/>
      <sheetName val="Добыча воды"/>
      <sheetName val="Арт. вода"/>
      <sheetName val="сушка"/>
      <sheetName val="Б сушки Бюдж"/>
      <sheetName val="Б сушки ТП"/>
      <sheetName val="Б сушки ПФ"/>
      <sheetName val="Б сушки Ф"/>
      <sheetName val="сырьевой"/>
      <sheetName val="Б шлама Бюдж"/>
      <sheetName val="Б шлама ТП"/>
      <sheetName val="Б шлама ПФ"/>
      <sheetName val="Б шлама Ф"/>
      <sheetName val="ФР клинкер"/>
      <sheetName val="УСО"/>
      <sheetName val="Цементовозы"/>
      <sheetName val="Слад клинкер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7">
          <cell r="L7">
            <v>1929.6793099999995</v>
          </cell>
        </row>
        <row r="10">
          <cell r="L10">
            <v>80.863785972158581</v>
          </cell>
        </row>
        <row r="16">
          <cell r="L16">
            <v>259.88619999999997</v>
          </cell>
        </row>
        <row r="19">
          <cell r="L19">
            <v>6.50319720954624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4">
          <cell r="L4">
            <v>59088</v>
          </cell>
        </row>
        <row r="7">
          <cell r="L7">
            <v>9981129.0801428556</v>
          </cell>
        </row>
        <row r="9">
          <cell r="L9">
            <v>2.5368609740164283</v>
          </cell>
        </row>
        <row r="10">
          <cell r="L10">
            <v>25320736.840034902</v>
          </cell>
        </row>
        <row r="45">
          <cell r="L45">
            <v>47916422.712561965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ХР"/>
      <sheetName val="АТЦ (ОПР)"/>
      <sheetName val="Легковой"/>
      <sheetName val="Автоцементовозы"/>
      <sheetName val="Автобусн."/>
      <sheetName val="Грузовой"/>
      <sheetName val="Спецтр."/>
      <sheetName val="Бульд."/>
      <sheetName val="КАМАЗы"/>
      <sheetName val="БелАЗы"/>
      <sheetName val="ОТК и лаб"/>
      <sheetName val="РЦ (ОПР)"/>
      <sheetName val="Ремонтный"/>
      <sheetName val="На сторону (рем)"/>
      <sheetName val="На сторону (фут)"/>
      <sheetName val="ЭРЦ (ОПР)"/>
      <sheetName val="Услуги ЭРЦ"/>
      <sheetName val="Усл по пер. эл эн"/>
      <sheetName val="Эл энергия"/>
      <sheetName val="ТЭЦ (ОПР)"/>
      <sheetName val="Теплоэнергия"/>
      <sheetName val="Газовое хоз"/>
      <sheetName val="Компрессорная"/>
      <sheetName val="Добыча воды"/>
      <sheetName val="Арт.вода"/>
      <sheetName val="Водоотведение"/>
      <sheetName val="Топливо"/>
      <sheetName val="ЦЖДТ (ОПР)"/>
      <sheetName val="Услуги ж д цеха"/>
      <sheetName val="Выгрузка грузов"/>
      <sheetName val="Произв.цемента (ОЦР)"/>
      <sheetName val="Помол сырья (Глина)"/>
      <sheetName val="Помол сырья (Мел)"/>
      <sheetName val="Помол сырья (Готовый)"/>
      <sheetName val="Помол сырья"/>
      <sheetName val="Обжиг 1"/>
      <sheetName val="Обжиг 2"/>
      <sheetName val="Обжиг"/>
      <sheetName val="Сушка"/>
      <sheetName val="Помол 1"/>
      <sheetName val="Помол 2"/>
      <sheetName val="Помол"/>
      <sheetName val="Слад клинкера"/>
      <sheetName val="Отгрузка (ОПР)"/>
      <sheetName val="Отгрузка цем"/>
      <sheetName val="Отгрузка клинк"/>
      <sheetName val="Тара 50 кг"/>
      <sheetName val="Тара Биг-Бэг"/>
      <sheetName val="Тара"/>
      <sheetName val="Лагерь"/>
      <sheetName val="Сл квартиры"/>
      <sheetName val="Профилакторий"/>
      <sheetName val="База отдыха"/>
      <sheetName val="Столовая"/>
      <sheetName val="Здравпунк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H6">
            <v>1084873</v>
          </cell>
        </row>
      </sheetData>
      <sheetData sheetId="18"/>
      <sheetData sheetId="19"/>
      <sheetData sheetId="20">
        <row r="6">
          <cell r="I6">
            <v>258879.43</v>
          </cell>
        </row>
        <row r="13">
          <cell r="I13">
            <v>518264</v>
          </cell>
        </row>
        <row r="15">
          <cell r="I15">
            <v>2.4218640885726193</v>
          </cell>
        </row>
        <row r="16">
          <cell r="I16">
            <v>1255164.97</v>
          </cell>
        </row>
        <row r="17">
          <cell r="I17">
            <v>2098907.7399999998</v>
          </cell>
        </row>
        <row r="18">
          <cell r="I18">
            <v>1543225.99</v>
          </cell>
        </row>
        <row r="19">
          <cell r="I19">
            <v>111390</v>
          </cell>
        </row>
        <row r="20">
          <cell r="I20">
            <v>444291.74999999994</v>
          </cell>
        </row>
        <row r="21">
          <cell r="I21">
            <v>12046412.359999999</v>
          </cell>
        </row>
        <row r="22">
          <cell r="I22">
            <v>660824.24000000011</v>
          </cell>
        </row>
        <row r="39">
          <cell r="I39">
            <v>4800</v>
          </cell>
        </row>
        <row r="40">
          <cell r="I40">
            <v>12.388902083333335</v>
          </cell>
        </row>
        <row r="41">
          <cell r="I41">
            <v>59466.73</v>
          </cell>
        </row>
        <row r="70">
          <cell r="I70">
            <v>1076214.94</v>
          </cell>
        </row>
        <row r="73">
          <cell r="I73">
            <v>6936321.3699999992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Газ-эл.энергия"/>
      <sheetName val="Лист1"/>
      <sheetName val="Лист2"/>
    </sheetNames>
    <sheetDataSet>
      <sheetData sheetId="0">
        <row r="30">
          <cell r="AL30">
            <v>96.319997000000001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I10" sqref="I10"/>
    </sheetView>
  </sheetViews>
  <sheetFormatPr defaultRowHeight="15"/>
  <cols>
    <col min="2" max="2" width="55.5703125" customWidth="1"/>
    <col min="3" max="3" width="13.42578125" customWidth="1"/>
    <col min="4" max="4" width="18.7109375" customWidth="1"/>
  </cols>
  <sheetData>
    <row r="1" spans="1:4" ht="57.75" customHeight="1" thickBot="1">
      <c r="A1" s="39" t="s">
        <v>57</v>
      </c>
      <c r="B1" s="40"/>
      <c r="C1" s="40"/>
      <c r="D1" s="40"/>
    </row>
    <row r="2" spans="1:4" ht="16.5">
      <c r="A2" s="1" t="s">
        <v>0</v>
      </c>
      <c r="B2" s="3" t="s">
        <v>2</v>
      </c>
      <c r="C2" s="3" t="s">
        <v>4</v>
      </c>
      <c r="D2" s="6" t="s">
        <v>6</v>
      </c>
    </row>
    <row r="3" spans="1:4" ht="17.25" thickBot="1">
      <c r="A3" s="2" t="s">
        <v>1</v>
      </c>
      <c r="B3" s="4" t="s">
        <v>3</v>
      </c>
      <c r="C3" s="4" t="s">
        <v>5</v>
      </c>
      <c r="D3" s="7"/>
    </row>
    <row r="4" spans="1:4" ht="17.25" thickBot="1">
      <c r="A4" s="2">
        <v>1</v>
      </c>
      <c r="B4" s="4">
        <v>2</v>
      </c>
      <c r="C4" s="4">
        <v>3</v>
      </c>
      <c r="D4" s="4">
        <v>4</v>
      </c>
    </row>
    <row r="5" spans="1:4" ht="17.25" thickBot="1">
      <c r="A5" s="8" t="s">
        <v>58</v>
      </c>
      <c r="B5" s="9"/>
      <c r="C5" s="9"/>
      <c r="D5" s="10"/>
    </row>
    <row r="6" spans="1:4" ht="16.5">
      <c r="A6" s="11" t="s">
        <v>7</v>
      </c>
      <c r="B6" s="12" t="s">
        <v>8</v>
      </c>
      <c r="C6" s="11" t="s">
        <v>10</v>
      </c>
      <c r="D6" s="13">
        <f>807.1</f>
        <v>807.1</v>
      </c>
    </row>
    <row r="7" spans="1:4" ht="33.75" thickBot="1">
      <c r="A7" s="14"/>
      <c r="B7" s="15" t="s">
        <v>9</v>
      </c>
      <c r="C7" s="14"/>
      <c r="D7" s="16"/>
    </row>
    <row r="8" spans="1:4" ht="33.75" thickBot="1">
      <c r="A8" s="17" t="s">
        <v>11</v>
      </c>
      <c r="B8" s="15" t="s">
        <v>12</v>
      </c>
      <c r="C8" s="18" t="s">
        <v>13</v>
      </c>
      <c r="D8" s="19">
        <f>[1]ПрочПрод!$L$7+[1]ПрочПрод!$L$16</f>
        <v>2189.5655099999994</v>
      </c>
    </row>
    <row r="9" spans="1:4" ht="21.75" customHeight="1">
      <c r="A9" s="11" t="s">
        <v>14</v>
      </c>
      <c r="B9" s="12" t="s">
        <v>15</v>
      </c>
      <c r="C9" s="20" t="s">
        <v>18</v>
      </c>
      <c r="D9" s="21">
        <f>'[1]Пр-во теплоэнергии'!$L$45/1000</f>
        <v>47916.422712561965</v>
      </c>
    </row>
    <row r="10" spans="1:4" ht="16.5">
      <c r="A10" s="22"/>
      <c r="B10" s="12" t="s">
        <v>16</v>
      </c>
      <c r="C10" s="20"/>
      <c r="D10" s="21"/>
    </row>
    <row r="11" spans="1:4" ht="16.5">
      <c r="A11" s="22"/>
      <c r="B11" s="12" t="s">
        <v>17</v>
      </c>
      <c r="C11" s="20" t="s">
        <v>55</v>
      </c>
      <c r="D11" s="23">
        <f>'[1]Пр-во теплоэнергии'!$L$7/1000</f>
        <v>9981.1290801428549</v>
      </c>
    </row>
    <row r="12" spans="1:4" ht="17.25" thickBot="1">
      <c r="A12" s="14"/>
      <c r="B12" s="15" t="s">
        <v>56</v>
      </c>
      <c r="C12" s="18" t="s">
        <v>19</v>
      </c>
      <c r="D12" s="24">
        <f>'[1]Пр-во теплоэнергии'!$L$9</f>
        <v>2.5368609740164283</v>
      </c>
    </row>
    <row r="13" spans="1:4" ht="17.25" thickBot="1">
      <c r="A13" s="17"/>
      <c r="B13" s="15" t="s">
        <v>20</v>
      </c>
      <c r="C13" s="18" t="s">
        <v>13</v>
      </c>
      <c r="D13" s="19">
        <f>'[1]Пр-во теплоэнергии'!$L$10/1000</f>
        <v>25320.736840034901</v>
      </c>
    </row>
    <row r="14" spans="1:4" ht="16.5">
      <c r="A14" s="25"/>
      <c r="B14" s="12" t="s">
        <v>21</v>
      </c>
      <c r="C14" s="20" t="s">
        <v>59</v>
      </c>
      <c r="D14" s="21">
        <f>[2]Теплоэнергия!$I$39</f>
        <v>4800</v>
      </c>
    </row>
    <row r="15" spans="1:4" ht="17.25" thickBot="1">
      <c r="A15" s="26"/>
      <c r="B15" s="15" t="s">
        <v>60</v>
      </c>
      <c r="C15" s="18" t="s">
        <v>19</v>
      </c>
      <c r="D15" s="19">
        <f>[2]Теплоэнергия!$I$40</f>
        <v>12.388902083333335</v>
      </c>
    </row>
    <row r="16" spans="1:4" ht="17.25" thickBot="1">
      <c r="A16" s="27"/>
      <c r="B16" s="15" t="s">
        <v>22</v>
      </c>
      <c r="C16" s="28" t="s">
        <v>13</v>
      </c>
      <c r="D16" s="19">
        <f>[2]Теплоэнергия!$I$41/1000</f>
        <v>59.466730000000005</v>
      </c>
    </row>
    <row r="17" spans="1:4" ht="16.5">
      <c r="A17" s="11"/>
      <c r="B17" s="12" t="s">
        <v>23</v>
      </c>
      <c r="C17" s="20" t="s">
        <v>25</v>
      </c>
      <c r="D17" s="21">
        <f>[2]Теплоэнергия!$I$13</f>
        <v>518264</v>
      </c>
    </row>
    <row r="18" spans="1:4" ht="17.25" thickBot="1">
      <c r="A18" s="14"/>
      <c r="B18" s="15" t="s">
        <v>24</v>
      </c>
      <c r="C18" s="18" t="s">
        <v>19</v>
      </c>
      <c r="D18" s="19">
        <f>[2]Теплоэнергия!$I$15</f>
        <v>2.4218640885726193</v>
      </c>
    </row>
    <row r="19" spans="1:4">
      <c r="A19" s="11"/>
      <c r="B19" s="29" t="s">
        <v>26</v>
      </c>
      <c r="C19" s="11" t="s">
        <v>13</v>
      </c>
      <c r="D19" s="30">
        <f>[2]Теплоэнергия!$I$16/1000</f>
        <v>1255.16497</v>
      </c>
    </row>
    <row r="20" spans="1:4" ht="15.75" thickBot="1">
      <c r="A20" s="14"/>
      <c r="B20" s="31"/>
      <c r="C20" s="14"/>
      <c r="D20" s="32"/>
    </row>
    <row r="21" spans="1:4" ht="33.75" thickBot="1">
      <c r="A21" s="17"/>
      <c r="B21" s="15" t="s">
        <v>27</v>
      </c>
      <c r="C21" s="18" t="s">
        <v>13</v>
      </c>
      <c r="D21" s="19">
        <f>([2]Теплоэнергия!$I$18)/1000</f>
        <v>1543.2259899999999</v>
      </c>
    </row>
    <row r="22" spans="1:4" ht="16.5">
      <c r="A22" s="11"/>
      <c r="B22" s="12" t="s">
        <v>28</v>
      </c>
      <c r="C22" s="11" t="s">
        <v>13</v>
      </c>
      <c r="D22" s="30">
        <f>([2]Теплоэнергия!$I$19)/1000</f>
        <v>111.39</v>
      </c>
    </row>
    <row r="23" spans="1:4" ht="17.25" thickBot="1">
      <c r="A23" s="14"/>
      <c r="B23" s="15" t="s">
        <v>29</v>
      </c>
      <c r="C23" s="14"/>
      <c r="D23" s="32"/>
    </row>
    <row r="24" spans="1:4" ht="17.25" thickBot="1">
      <c r="A24" s="17"/>
      <c r="B24" s="15" t="s">
        <v>30</v>
      </c>
      <c r="C24" s="18" t="s">
        <v>13</v>
      </c>
      <c r="D24" s="19">
        <f>[2]Теплоэнергия!$I$20/1000</f>
        <v>444.29174999999992</v>
      </c>
    </row>
    <row r="25" spans="1:4" ht="17.25" thickBot="1">
      <c r="A25" s="17"/>
      <c r="B25" s="15" t="s">
        <v>31</v>
      </c>
      <c r="C25" s="18" t="s">
        <v>13</v>
      </c>
      <c r="D25" s="19">
        <f>[2]Теплоэнергия!$I$22/1000</f>
        <v>660.82424000000015</v>
      </c>
    </row>
    <row r="26" spans="1:4" ht="16.5">
      <c r="A26" s="11"/>
      <c r="B26" s="12" t="s">
        <v>32</v>
      </c>
      <c r="C26" s="20" t="s">
        <v>13</v>
      </c>
      <c r="D26" s="21">
        <f>([2]Теплоэнергия!$I$21+[2]Теплоэнергия!$I$17+[2]Теплоэнергия!$I$73+[2]Теплоэнергия!$I$6)/1000-D25-D28-D16-D21-D24-D22</f>
        <v>17445.107249999997</v>
      </c>
    </row>
    <row r="27" spans="1:4" ht="17.25" thickBot="1">
      <c r="A27" s="14"/>
      <c r="B27" s="15" t="s">
        <v>33</v>
      </c>
      <c r="C27" s="18" t="s">
        <v>18</v>
      </c>
      <c r="D27" s="19"/>
    </row>
    <row r="28" spans="1:4" ht="17.25" thickBot="1">
      <c r="A28" s="17"/>
      <c r="B28" s="15" t="s">
        <v>34</v>
      </c>
      <c r="C28" s="18" t="s">
        <v>18</v>
      </c>
      <c r="D28" s="19">
        <f>[2]Теплоэнергия!$I$70/1000</f>
        <v>1076.2149399999998</v>
      </c>
    </row>
    <row r="29" spans="1:4" ht="17.25" thickBot="1">
      <c r="A29" s="17"/>
      <c r="B29" s="15" t="s">
        <v>35</v>
      </c>
      <c r="C29" s="18" t="s">
        <v>13</v>
      </c>
      <c r="D29" s="19"/>
    </row>
    <row r="30" spans="1:4" ht="17.25" thickBot="1">
      <c r="A30" s="17"/>
      <c r="B30" s="15" t="s">
        <v>36</v>
      </c>
      <c r="C30" s="18" t="s">
        <v>13</v>
      </c>
      <c r="D30" s="19">
        <f>[1]ПрочПрод!$L$10+[1]ПрочПрод!$L$19</f>
        <v>87.366983181704825</v>
      </c>
    </row>
    <row r="31" spans="1:4" ht="17.25" thickBot="1">
      <c r="A31" s="17"/>
      <c r="B31" s="15" t="s">
        <v>33</v>
      </c>
      <c r="C31" s="18" t="s">
        <v>37</v>
      </c>
      <c r="D31" s="19"/>
    </row>
    <row r="32" spans="1:4" ht="17.25" thickBot="1">
      <c r="A32" s="17">
        <v>4</v>
      </c>
      <c r="B32" s="15" t="s">
        <v>38</v>
      </c>
      <c r="C32" s="18" t="s">
        <v>13</v>
      </c>
      <c r="D32" s="19" t="s">
        <v>39</v>
      </c>
    </row>
    <row r="33" spans="1:4" ht="33.75" thickBot="1">
      <c r="A33" s="17">
        <v>5</v>
      </c>
      <c r="B33" s="15" t="s">
        <v>40</v>
      </c>
      <c r="C33" s="18" t="s">
        <v>13</v>
      </c>
      <c r="D33" s="19" t="s">
        <v>39</v>
      </c>
    </row>
    <row r="34" spans="1:4" ht="17.25" thickBot="1">
      <c r="A34" s="17">
        <v>6</v>
      </c>
      <c r="B34" s="15" t="s">
        <v>41</v>
      </c>
      <c r="C34" s="18" t="s">
        <v>42</v>
      </c>
      <c r="D34" s="19">
        <f>'[1]Пр-во теплоэнергии'!$L$4</f>
        <v>59088</v>
      </c>
    </row>
    <row r="35" spans="1:4" ht="17.25" thickBot="1">
      <c r="A35" s="17">
        <v>7</v>
      </c>
      <c r="B35" s="15" t="s">
        <v>43</v>
      </c>
      <c r="C35" s="18" t="s">
        <v>42</v>
      </c>
      <c r="D35" s="24">
        <f>'[3]Газ-эл.энергия'!$AL$30</f>
        <v>96.319997000000001</v>
      </c>
    </row>
    <row r="36" spans="1:4" ht="17.25" customHeight="1">
      <c r="A36" s="11">
        <v>8</v>
      </c>
      <c r="B36" s="12" t="s">
        <v>44</v>
      </c>
      <c r="C36" s="11" t="s">
        <v>46</v>
      </c>
      <c r="D36" s="33">
        <v>9.1</v>
      </c>
    </row>
    <row r="37" spans="1:4" ht="15.75" customHeight="1" thickBot="1">
      <c r="A37" s="14"/>
      <c r="B37" s="15" t="s">
        <v>45</v>
      </c>
      <c r="C37" s="14"/>
      <c r="D37" s="34"/>
    </row>
    <row r="38" spans="1:4" ht="16.5">
      <c r="A38" s="11">
        <v>9</v>
      </c>
      <c r="B38" s="12" t="s">
        <v>47</v>
      </c>
      <c r="C38" s="11" t="s">
        <v>49</v>
      </c>
      <c r="D38" s="35">
        <v>21386</v>
      </c>
    </row>
    <row r="39" spans="1:4" ht="16.5">
      <c r="A39" s="22"/>
      <c r="B39" s="12" t="s">
        <v>48</v>
      </c>
      <c r="C39" s="22"/>
      <c r="D39" s="36"/>
    </row>
    <row r="40" spans="1:4" ht="17.25" thickBot="1">
      <c r="A40" s="14"/>
      <c r="B40" s="15"/>
      <c r="C40" s="14"/>
      <c r="D40" s="34"/>
    </row>
    <row r="41" spans="1:4" ht="17.25" thickBot="1">
      <c r="A41" s="17">
        <v>10</v>
      </c>
      <c r="B41" s="15" t="s">
        <v>50</v>
      </c>
      <c r="C41" s="18" t="s">
        <v>51</v>
      </c>
      <c r="D41" s="37">
        <v>1</v>
      </c>
    </row>
    <row r="42" spans="1:4" ht="33.75" thickBot="1">
      <c r="A42" s="17" t="s">
        <v>52</v>
      </c>
      <c r="B42" s="15" t="s">
        <v>53</v>
      </c>
      <c r="C42" s="18" t="s">
        <v>54</v>
      </c>
      <c r="D42" s="38">
        <v>17</v>
      </c>
    </row>
    <row r="44" spans="1:4">
      <c r="D44" s="5">
        <f>D13+D16+D19+D21+D22+D24+D25+D26+D28</f>
        <v>47916.422710034902</v>
      </c>
    </row>
  </sheetData>
  <mergeCells count="23">
    <mergeCell ref="D19:D20"/>
    <mergeCell ref="D2:D3"/>
    <mergeCell ref="A5:D5"/>
    <mergeCell ref="A6:A7"/>
    <mergeCell ref="C6:C7"/>
    <mergeCell ref="D6:D7"/>
    <mergeCell ref="A9:A12"/>
    <mergeCell ref="A38:A40"/>
    <mergeCell ref="C38:C40"/>
    <mergeCell ref="D38:D40"/>
    <mergeCell ref="A1:D1"/>
    <mergeCell ref="A22:A23"/>
    <mergeCell ref="C22:C23"/>
    <mergeCell ref="D22:D23"/>
    <mergeCell ref="A26:A27"/>
    <mergeCell ref="A36:A37"/>
    <mergeCell ref="C36:C37"/>
    <mergeCell ref="D36:D37"/>
    <mergeCell ref="A14:A15"/>
    <mergeCell ref="A17:A18"/>
    <mergeCell ref="A19:A20"/>
    <mergeCell ref="B19:B20"/>
    <mergeCell ref="C19:C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malnlt</dc:creator>
  <cp:lastModifiedBy>MALKVN</cp:lastModifiedBy>
  <dcterms:created xsi:type="dcterms:W3CDTF">2011-05-30T07:48:27Z</dcterms:created>
  <dcterms:modified xsi:type="dcterms:W3CDTF">2011-05-31T04:32:56Z</dcterms:modified>
</cp:coreProperties>
</file>