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30" windowWidth="15480" windowHeight="9435"/>
  </bookViews>
  <sheets>
    <sheet name=" культура Брянск (7,11,0)" sheetId="12" r:id="rId1"/>
  </sheets>
  <definedNames>
    <definedName name="_xlnm.Print_Titles" localSheetId="0">' культура Брянск (7,11,0)'!$4:$6</definedName>
    <definedName name="_xlnm.Print_Area" localSheetId="0">' культура Брянск (7,11,0)'!$A$1:$M$45</definedName>
  </definedNames>
  <calcPr calcId="124519"/>
</workbook>
</file>

<file path=xl/calcChain.xml><?xml version="1.0" encoding="utf-8"?>
<calcChain xmlns="http://schemas.openxmlformats.org/spreadsheetml/2006/main">
  <c r="E20" i="12"/>
  <c r="E24" s="1"/>
  <c r="E27"/>
  <c r="D24"/>
  <c r="E19"/>
  <c r="L31"/>
  <c r="K31"/>
  <c r="J20"/>
  <c r="I20"/>
  <c r="H20"/>
  <c r="H24" s="1"/>
  <c r="G20"/>
  <c r="F20"/>
  <c r="J19"/>
  <c r="I19"/>
  <c r="H19"/>
  <c r="G19"/>
  <c r="F19"/>
  <c r="J24"/>
  <c r="I24"/>
  <c r="J21" l="1"/>
  <c r="E21"/>
  <c r="J25"/>
  <c r="J27" s="1"/>
  <c r="I25"/>
  <c r="I27" s="1"/>
  <c r="H25"/>
  <c r="H32" s="1"/>
  <c r="H27" s="1"/>
  <c r="H33" s="1"/>
  <c r="I21"/>
  <c r="H21"/>
  <c r="G24"/>
  <c r="G25" s="1"/>
  <c r="G27" s="1"/>
  <c r="G33" s="1"/>
  <c r="F21"/>
  <c r="F24"/>
  <c r="F25" s="1"/>
  <c r="F27" s="1"/>
  <c r="G21"/>
  <c r="I33" l="1"/>
  <c r="I34" s="1"/>
  <c r="I35" s="1"/>
  <c r="K30"/>
  <c r="L30"/>
  <c r="K28"/>
  <c r="J33"/>
  <c r="J34" s="1"/>
  <c r="J35" s="1"/>
  <c r="L24"/>
  <c r="K24"/>
  <c r="G34"/>
  <c r="G35" s="1"/>
  <c r="H34"/>
  <c r="H35" s="1"/>
  <c r="L28"/>
  <c r="F33" l="1"/>
  <c r="K25"/>
  <c r="L25"/>
  <c r="F34" l="1"/>
  <c r="L27"/>
  <c r="K27"/>
  <c r="K32"/>
  <c r="L32"/>
  <c r="K33"/>
  <c r="L33"/>
  <c r="L34" l="1"/>
  <c r="L35" s="1"/>
  <c r="F35"/>
  <c r="K34"/>
  <c r="K35" s="1"/>
</calcChain>
</file>

<file path=xl/sharedStrings.xml><?xml version="1.0" encoding="utf-8"?>
<sst xmlns="http://schemas.openxmlformats.org/spreadsheetml/2006/main" count="103" uniqueCount="57">
  <si>
    <t>Наименование показателей</t>
  </si>
  <si>
    <t>2013 г. факт</t>
  </si>
  <si>
    <t>2014 г.</t>
  </si>
  <si>
    <t>2015 г.</t>
  </si>
  <si>
    <t>2016 г.</t>
  </si>
  <si>
    <t>2017 г.</t>
  </si>
  <si>
    <t>2018 г.</t>
  </si>
  <si>
    <t>2014 г.- 2016 г.</t>
  </si>
  <si>
    <t>Число получателей услуг, чел.</t>
  </si>
  <si>
    <t>2)</t>
  </si>
  <si>
    <t>х</t>
  </si>
  <si>
    <t>4)</t>
  </si>
  <si>
    <t>по Программе поэтапного совершенствования систем оплаты труда в государственных (муниципальных) учреждениях на 2012-2018 годы</t>
  </si>
  <si>
    <t>Темп роста к предыдущему году, %</t>
  </si>
  <si>
    <t>Размер начислений на фонд оплаты труда, %</t>
  </si>
  <si>
    <t>Фонд оплаты труда с начислениями, млн. рублей</t>
  </si>
  <si>
    <t xml:space="preserve">Прирост фонда оплаты труда с начислениями к 2013 г., млн.руб. </t>
  </si>
  <si>
    <t>в том числе:</t>
  </si>
  <si>
    <t>за счет средств консолидированного бюджета субъекта Российской Федерации, включая дотацию из федерального бюджета, млн. руб.</t>
  </si>
  <si>
    <t>от реструктуризации сети, млн. рублей</t>
  </si>
  <si>
    <t>от сокращения и оптимизации расходов на содержание учреждений, млн. рублей</t>
  </si>
  <si>
    <t>за счет средств от приносящей доход деятельности, млн. руб.</t>
  </si>
  <si>
    <t>за счет иных источников (решений), включая корректировку консолидированного бюджета субъекта Российской Федерации на соответствующий год, млн. рублей</t>
  </si>
  <si>
    <t>Справочно:размер дотации из федерального бюджета,млн.руб.</t>
  </si>
  <si>
    <t>2013г- 4); 2014г - 6)</t>
  </si>
  <si>
    <t>2013г - 5); 2017-2018 - 100/200**</t>
  </si>
  <si>
    <t>данные Росстата</t>
  </si>
  <si>
    <t>Распоряжение №2190-р</t>
  </si>
  <si>
    <t>Распоряжение 
№2606-р</t>
  </si>
  <si>
    <t xml:space="preserve">х </t>
  </si>
  <si>
    <t>2012 г факт</t>
  </si>
  <si>
    <t>2013 г. - 2018 г.</t>
  </si>
  <si>
    <t>Работники учреждений культуры</t>
  </si>
  <si>
    <t xml:space="preserve">Категория работников:                </t>
  </si>
  <si>
    <t xml:space="preserve">Показатели нормативов региональной "дорожной карты"  </t>
  </si>
  <si>
    <t>Среднемесячная заработная плата работников учреждений  культуры, рублей</t>
  </si>
  <si>
    <t>Доля от средств от приносящей доход деятельности в фонде заработной платы по работникам учреждений культуры , %</t>
  </si>
  <si>
    <t>включая средства, полученные за счет проведения мероприятий по оптимизации, (млн.руб.), из них:</t>
  </si>
  <si>
    <t>* - прирост фонда оплаты труда с начислениями к 2012 г.</t>
  </si>
  <si>
    <t>Среднесписочная численность работников учреждений культуры: человек</t>
  </si>
  <si>
    <t>по Плану мероприятий ("дорожной карте") "Изменения в отраслях социальной сферы, направленные на повышение эффективности сферы культуры", %</t>
  </si>
  <si>
    <t>от оптимизации численности персонала, в том числе административно-управленческого, млн. рублей</t>
  </si>
  <si>
    <t>Итого, объем средств, предусмотренный на повышение оплаты труда, млн. руб. (стр. 18+ 23 + 24)</t>
  </si>
  <si>
    <t>Соотношение объема средств от оптимизации к сумме объема средств, предусмотренного на повышение оплаты труда, % (стр. 19/стр. 25*100%)</t>
  </si>
  <si>
    <t>Норматив числа получателей услуг на 1 работника учреждений культуры (по среднесписочной численности работников)</t>
  </si>
  <si>
    <t>Средняя заработная плата работников по городу Фокино, руб.</t>
  </si>
  <si>
    <t>Численность населения города Фокино, чел.</t>
  </si>
  <si>
    <t>Соотношение средней заработной платы  работников учреждений  культуры и средней заработной платы в городе Фокино:</t>
  </si>
  <si>
    <t>Муниципалитет</t>
  </si>
  <si>
    <t>город Фокино</t>
  </si>
  <si>
    <t>Начальник МКУ "Управление социально-культурной</t>
  </si>
  <si>
    <t>сферы города Фокино"</t>
  </si>
  <si>
    <t>Г.Н. Курганская</t>
  </si>
  <si>
    <t>Гусакова И.В.</t>
  </si>
  <si>
    <t>4-77-66</t>
  </si>
  <si>
    <t>по городу Фокино, %</t>
  </si>
  <si>
    <t>Приложение                                                                                к плану мероприятий  направленные на повышение эффективности сферы культуры города Фокино.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</si>
</sst>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0.0"/>
  </numFmts>
  <fonts count="15">
    <font>
      <sz val="11"/>
      <color theme="1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sz val="11"/>
      <color indexed="10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u/>
      <sz val="14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3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vertical="top" wrapText="1"/>
    </xf>
    <xf numFmtId="165" fontId="3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top"/>
    </xf>
    <xf numFmtId="1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 indent="2"/>
    </xf>
    <xf numFmtId="0" fontId="6" fillId="0" borderId="1" xfId="0" applyFont="1" applyFill="1" applyBorder="1" applyAlignment="1">
      <alignment horizontal="center" vertical="center"/>
    </xf>
    <xf numFmtId="1" fontId="3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9" fillId="0" borderId="0" xfId="0" applyFont="1" applyFill="1" applyAlignment="1">
      <alignment horizontal="center"/>
    </xf>
    <xf numFmtId="0" fontId="9" fillId="0" borderId="0" xfId="0" applyFont="1" applyFill="1" applyAlignment="1">
      <alignment horizontal="center" vertical="top"/>
    </xf>
    <xf numFmtId="0" fontId="9" fillId="0" borderId="0" xfId="0" applyFont="1" applyFill="1"/>
    <xf numFmtId="0" fontId="9" fillId="0" borderId="0" xfId="0" applyFont="1" applyFill="1" applyAlignment="1">
      <alignment horizontal="center" vertical="center"/>
    </xf>
    <xf numFmtId="0" fontId="10" fillId="0" borderId="0" xfId="0" applyFont="1" applyFill="1"/>
    <xf numFmtId="0" fontId="11" fillId="0" borderId="1" xfId="0" applyFont="1" applyFill="1" applyBorder="1" applyAlignment="1">
      <alignment horizontal="center" wrapText="1"/>
    </xf>
    <xf numFmtId="0" fontId="12" fillId="0" borderId="0" xfId="0" applyFont="1" applyFill="1" applyAlignment="1">
      <alignment horizontal="center"/>
    </xf>
    <xf numFmtId="165" fontId="9" fillId="0" borderId="0" xfId="0" applyNumberFormat="1" applyFont="1" applyFill="1" applyAlignment="1">
      <alignment horizontal="center" vertical="center"/>
    </xf>
    <xf numFmtId="164" fontId="9" fillId="0" borderId="0" xfId="0" applyNumberFormat="1" applyFont="1" applyFill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165" fontId="3" fillId="0" borderId="3" xfId="0" applyNumberFormat="1" applyFont="1" applyFill="1" applyBorder="1" applyAlignment="1">
      <alignment horizontal="center" vertical="center" wrapText="1"/>
    </xf>
    <xf numFmtId="165" fontId="3" fillId="0" borderId="4" xfId="0" applyNumberFormat="1" applyFont="1" applyFill="1" applyBorder="1" applyAlignment="1">
      <alignment horizontal="center" vertical="center" wrapText="1"/>
    </xf>
    <xf numFmtId="165" fontId="3" fillId="0" borderId="1" xfId="0" quotePrefix="1" applyNumberFormat="1" applyFont="1" applyFill="1" applyBorder="1" applyAlignment="1">
      <alignment horizontal="center" vertical="center" wrapText="1"/>
    </xf>
    <xf numFmtId="165" fontId="3" fillId="2" borderId="1" xfId="0" applyNumberFormat="1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left" vertical="center"/>
    </xf>
    <xf numFmtId="0" fontId="1" fillId="0" borderId="5" xfId="0" applyFont="1" applyFill="1" applyBorder="1" applyAlignment="1">
      <alignment horizontal="right" vertical="top" wrapText="1"/>
    </xf>
    <xf numFmtId="0" fontId="14" fillId="0" borderId="5" xfId="0" applyFont="1" applyFill="1" applyBorder="1" applyAlignment="1">
      <alignment horizontal="left" vertical="top" wrapText="1"/>
    </xf>
    <xf numFmtId="0" fontId="1" fillId="0" borderId="0" xfId="0" applyFont="1" applyFill="1" applyBorder="1" applyAlignment="1">
      <alignment horizontal="left" vertical="top" wrapText="1"/>
    </xf>
    <xf numFmtId="0" fontId="8" fillId="0" borderId="0" xfId="0" applyFont="1" applyFill="1" applyBorder="1" applyAlignment="1">
      <alignment horizontal="left" vertical="top" wrapText="1"/>
    </xf>
    <xf numFmtId="0" fontId="13" fillId="0" borderId="0" xfId="0" applyFont="1" applyFill="1" applyBorder="1" applyAlignment="1">
      <alignment horizontal="center" vertical="top"/>
    </xf>
    <xf numFmtId="0" fontId="2" fillId="0" borderId="0" xfId="0" applyFont="1" applyFill="1" applyBorder="1" applyAlignment="1">
      <alignment horizontal="center" vertical="top" wrapText="1"/>
    </xf>
    <xf numFmtId="0" fontId="8" fillId="0" borderId="0" xfId="0" applyFont="1" applyFill="1" applyBorder="1" applyAlignment="1">
      <alignment horizontal="center" vertical="top" wrapText="1"/>
    </xf>
    <xf numFmtId="0" fontId="1" fillId="0" borderId="0" xfId="0" applyFont="1" applyFill="1" applyBorder="1" applyAlignment="1">
      <alignment horizontal="right" vertical="top" wrapText="1"/>
    </xf>
    <xf numFmtId="0" fontId="14" fillId="0" borderId="0" xfId="0" applyFont="1" applyFill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50"/>
    <pageSetUpPr fitToPage="1"/>
  </sheetPr>
  <dimension ref="A1:M44"/>
  <sheetViews>
    <sheetView tabSelected="1" view="pageBreakPreview" topLeftCell="B22" zoomScale="85" zoomScaleNormal="115" zoomScaleSheetLayoutView="85" workbookViewId="0">
      <selection activeCell="I31" sqref="I31"/>
    </sheetView>
  </sheetViews>
  <sheetFormatPr defaultRowHeight="15"/>
  <cols>
    <col min="1" max="1" width="0" style="16" hidden="1" customWidth="1"/>
    <col min="2" max="2" width="5.140625" style="17" customWidth="1"/>
    <col min="3" max="3" width="62" style="18" customWidth="1"/>
    <col min="4" max="4" width="10.5703125" style="19" customWidth="1"/>
    <col min="5" max="5" width="15.42578125" style="19" customWidth="1"/>
    <col min="6" max="6" width="15" style="19" bestFit="1" customWidth="1"/>
    <col min="7" max="7" width="13.42578125" style="19" bestFit="1" customWidth="1"/>
    <col min="8" max="8" width="12.5703125" style="19" bestFit="1" customWidth="1"/>
    <col min="9" max="9" width="13.42578125" style="19" bestFit="1" customWidth="1"/>
    <col min="10" max="10" width="12.5703125" style="19" bestFit="1" customWidth="1"/>
    <col min="11" max="11" width="9.85546875" style="19" bestFit="1" customWidth="1"/>
    <col min="12" max="12" width="13" style="19" customWidth="1"/>
    <col min="13" max="13" width="13" style="20" hidden="1" customWidth="1"/>
    <col min="14" max="16384" width="9.140625" style="18"/>
  </cols>
  <sheetData>
    <row r="1" spans="2:13" ht="110.25" customHeight="1">
      <c r="H1" s="35" t="s">
        <v>56</v>
      </c>
      <c r="I1" s="36"/>
      <c r="J1" s="36"/>
      <c r="K1" s="36"/>
      <c r="L1" s="36"/>
    </row>
    <row r="2" spans="2:13" ht="25.5" customHeight="1"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</row>
    <row r="3" spans="2:13" ht="25.5" customHeight="1">
      <c r="B3" s="38" t="s">
        <v>34</v>
      </c>
      <c r="C3" s="39"/>
      <c r="D3" s="39"/>
      <c r="E3" s="39"/>
      <c r="F3" s="39"/>
      <c r="G3" s="39"/>
      <c r="H3" s="39"/>
      <c r="I3" s="39"/>
      <c r="J3" s="39"/>
      <c r="K3" s="39"/>
      <c r="L3" s="39"/>
    </row>
    <row r="4" spans="2:13" ht="30" customHeight="1">
      <c r="B4" s="40" t="s">
        <v>48</v>
      </c>
      <c r="C4" s="40"/>
      <c r="D4" s="41" t="s">
        <v>49</v>
      </c>
      <c r="E4" s="41"/>
      <c r="F4" s="41"/>
      <c r="G4" s="41"/>
      <c r="H4" s="41"/>
      <c r="I4" s="41"/>
      <c r="J4" s="41"/>
      <c r="K4" s="41"/>
      <c r="L4" s="41"/>
    </row>
    <row r="5" spans="2:13" ht="25.5" customHeight="1">
      <c r="B5" s="33" t="s">
        <v>33</v>
      </c>
      <c r="C5" s="33"/>
      <c r="D5" s="34" t="s">
        <v>32</v>
      </c>
      <c r="E5" s="34"/>
      <c r="F5" s="34"/>
      <c r="G5" s="34"/>
      <c r="H5" s="34"/>
      <c r="I5" s="34"/>
      <c r="J5" s="34"/>
      <c r="K5" s="34"/>
      <c r="L5" s="34"/>
    </row>
    <row r="6" spans="2:13" ht="45.75" customHeight="1">
      <c r="B6" s="11"/>
      <c r="C6" s="25" t="s">
        <v>0</v>
      </c>
      <c r="D6" s="12" t="s">
        <v>30</v>
      </c>
      <c r="E6" s="12" t="s">
        <v>1</v>
      </c>
      <c r="F6" s="12" t="s">
        <v>2</v>
      </c>
      <c r="G6" s="12" t="s">
        <v>3</v>
      </c>
      <c r="H6" s="12" t="s">
        <v>4</v>
      </c>
      <c r="I6" s="12" t="s">
        <v>5</v>
      </c>
      <c r="J6" s="12" t="s">
        <v>6</v>
      </c>
      <c r="K6" s="12" t="s">
        <v>7</v>
      </c>
      <c r="L6" s="12" t="s">
        <v>31</v>
      </c>
    </row>
    <row r="7" spans="2:13" ht="47.25">
      <c r="B7" s="6">
        <v>1</v>
      </c>
      <c r="C7" s="2" t="s">
        <v>44</v>
      </c>
      <c r="D7" s="7">
        <v>472</v>
      </c>
      <c r="E7" s="7">
        <v>472</v>
      </c>
      <c r="F7" s="7">
        <v>472</v>
      </c>
      <c r="G7" s="7">
        <v>472</v>
      </c>
      <c r="H7" s="7">
        <v>472</v>
      </c>
      <c r="I7" s="7">
        <v>472</v>
      </c>
      <c r="J7" s="7">
        <v>472</v>
      </c>
      <c r="K7" s="9" t="s">
        <v>10</v>
      </c>
      <c r="L7" s="9" t="s">
        <v>10</v>
      </c>
      <c r="M7" s="13"/>
    </row>
    <row r="8" spans="2:13" ht="31.5">
      <c r="B8" s="6">
        <v>2</v>
      </c>
      <c r="C8" s="2" t="s">
        <v>8</v>
      </c>
      <c r="D8" s="5">
        <v>13700</v>
      </c>
      <c r="E8" s="5">
        <v>13700</v>
      </c>
      <c r="F8" s="5">
        <v>13700</v>
      </c>
      <c r="G8" s="5">
        <v>13700</v>
      </c>
      <c r="H8" s="5">
        <v>13700</v>
      </c>
      <c r="I8" s="5">
        <v>13700</v>
      </c>
      <c r="J8" s="5">
        <v>13700</v>
      </c>
      <c r="K8" s="9" t="s">
        <v>10</v>
      </c>
      <c r="L8" s="9" t="s">
        <v>10</v>
      </c>
      <c r="M8" s="13" t="s">
        <v>26</v>
      </c>
    </row>
    <row r="9" spans="2:13" ht="31.5">
      <c r="B9" s="6">
        <v>3</v>
      </c>
      <c r="C9" s="2" t="s">
        <v>39</v>
      </c>
      <c r="D9" s="5">
        <v>32</v>
      </c>
      <c r="E9" s="5">
        <v>32</v>
      </c>
      <c r="F9" s="5">
        <v>29</v>
      </c>
      <c r="G9" s="5">
        <v>28</v>
      </c>
      <c r="H9" s="5">
        <v>28</v>
      </c>
      <c r="I9" s="5">
        <v>28</v>
      </c>
      <c r="J9" s="7">
        <v>27</v>
      </c>
      <c r="K9" s="9" t="s">
        <v>10</v>
      </c>
      <c r="L9" s="9" t="s">
        <v>10</v>
      </c>
      <c r="M9" s="13" t="s">
        <v>26</v>
      </c>
    </row>
    <row r="10" spans="2:13" ht="15.75" hidden="1">
      <c r="B10" s="6">
        <v>4</v>
      </c>
      <c r="C10" s="2"/>
      <c r="D10" s="5"/>
      <c r="E10" s="5"/>
      <c r="F10" s="5"/>
      <c r="G10" s="5"/>
      <c r="H10" s="5"/>
      <c r="I10" s="5"/>
      <c r="J10" s="5"/>
      <c r="K10" s="9"/>
      <c r="L10" s="9"/>
      <c r="M10" s="13"/>
    </row>
    <row r="11" spans="2:13" ht="15.75" hidden="1">
      <c r="B11" s="6">
        <v>5</v>
      </c>
      <c r="C11" s="2"/>
      <c r="D11" s="5"/>
      <c r="E11" s="5"/>
      <c r="F11" s="5"/>
      <c r="G11" s="5"/>
      <c r="H11" s="5"/>
      <c r="I11" s="5"/>
      <c r="J11" s="5"/>
      <c r="K11" s="9"/>
      <c r="L11" s="9"/>
      <c r="M11" s="13"/>
    </row>
    <row r="12" spans="2:13" ht="15.75" hidden="1">
      <c r="B12" s="6">
        <v>6</v>
      </c>
      <c r="C12" s="2"/>
      <c r="D12" s="5"/>
      <c r="E12" s="5"/>
      <c r="F12" s="5"/>
      <c r="G12" s="5"/>
      <c r="H12" s="5"/>
      <c r="I12" s="5"/>
      <c r="J12" s="5"/>
      <c r="K12" s="9"/>
      <c r="L12" s="9"/>
      <c r="M12" s="13"/>
    </row>
    <row r="13" spans="2:13" ht="27.75" customHeight="1">
      <c r="B13" s="6">
        <v>4</v>
      </c>
      <c r="C13" s="2" t="s">
        <v>46</v>
      </c>
      <c r="D13" s="5">
        <v>13700</v>
      </c>
      <c r="E13" s="5">
        <v>13700</v>
      </c>
      <c r="F13" s="5">
        <v>13700</v>
      </c>
      <c r="G13" s="5">
        <v>13700</v>
      </c>
      <c r="H13" s="5">
        <v>13700</v>
      </c>
      <c r="I13" s="5">
        <v>13700</v>
      </c>
      <c r="J13" s="5">
        <v>13700</v>
      </c>
      <c r="K13" s="9" t="s">
        <v>10</v>
      </c>
      <c r="L13" s="9" t="s">
        <v>10</v>
      </c>
      <c r="M13" s="13" t="s">
        <v>26</v>
      </c>
    </row>
    <row r="14" spans="2:13" ht="47.25">
      <c r="B14" s="6">
        <v>5</v>
      </c>
      <c r="C14" s="2" t="s">
        <v>47</v>
      </c>
      <c r="D14" s="26"/>
      <c r="E14" s="27"/>
      <c r="F14" s="27"/>
      <c r="G14" s="27"/>
      <c r="H14" s="27"/>
      <c r="I14" s="27"/>
      <c r="J14" s="27"/>
      <c r="K14" s="28"/>
      <c r="L14" s="29"/>
      <c r="M14" s="21" t="s">
        <v>28</v>
      </c>
    </row>
    <row r="15" spans="2:13" ht="49.5" customHeight="1">
      <c r="B15" s="6">
        <v>6</v>
      </c>
      <c r="C15" s="2" t="s">
        <v>12</v>
      </c>
      <c r="D15" s="9" t="s">
        <v>29</v>
      </c>
      <c r="E15" s="9">
        <v>53</v>
      </c>
      <c r="F15" s="9">
        <v>59</v>
      </c>
      <c r="G15" s="9">
        <v>65</v>
      </c>
      <c r="H15" s="9">
        <v>74</v>
      </c>
      <c r="I15" s="9">
        <v>85</v>
      </c>
      <c r="J15" s="9">
        <v>100</v>
      </c>
      <c r="K15" s="9" t="s">
        <v>10</v>
      </c>
      <c r="L15" s="9" t="s">
        <v>10</v>
      </c>
      <c r="M15" s="14" t="s">
        <v>27</v>
      </c>
    </row>
    <row r="16" spans="2:13" ht="52.5" customHeight="1">
      <c r="B16" s="6">
        <v>7</v>
      </c>
      <c r="C16" s="2" t="s">
        <v>40</v>
      </c>
      <c r="D16" s="9" t="s">
        <v>29</v>
      </c>
      <c r="E16" s="9">
        <v>56.1</v>
      </c>
      <c r="F16" s="9">
        <v>64.900000000000006</v>
      </c>
      <c r="G16" s="9">
        <v>73.7</v>
      </c>
      <c r="H16" s="9">
        <v>82.4</v>
      </c>
      <c r="I16" s="9">
        <v>91.2</v>
      </c>
      <c r="J16" s="9">
        <v>100</v>
      </c>
      <c r="K16" s="9" t="s">
        <v>10</v>
      </c>
      <c r="L16" s="9" t="s">
        <v>10</v>
      </c>
      <c r="M16" s="14" t="s">
        <v>27</v>
      </c>
    </row>
    <row r="17" spans="1:13" ht="47.25">
      <c r="B17" s="6">
        <v>8</v>
      </c>
      <c r="C17" s="2" t="s">
        <v>55</v>
      </c>
      <c r="D17" s="9" t="s">
        <v>29</v>
      </c>
      <c r="E17" s="4">
        <v>57.07</v>
      </c>
      <c r="F17" s="9">
        <v>64.900000000000006</v>
      </c>
      <c r="G17" s="9">
        <v>73.7</v>
      </c>
      <c r="H17" s="9">
        <v>82.4</v>
      </c>
      <c r="I17" s="1">
        <v>100</v>
      </c>
      <c r="J17" s="1">
        <v>100</v>
      </c>
      <c r="K17" s="9" t="s">
        <v>10</v>
      </c>
      <c r="L17" s="9" t="s">
        <v>10</v>
      </c>
      <c r="M17" s="14" t="s">
        <v>25</v>
      </c>
    </row>
    <row r="18" spans="1:13" ht="31.5">
      <c r="B18" s="6">
        <v>9</v>
      </c>
      <c r="C18" s="2" t="s">
        <v>45</v>
      </c>
      <c r="D18" s="1">
        <v>17873</v>
      </c>
      <c r="E18" s="1">
        <v>18900</v>
      </c>
      <c r="F18" s="1">
        <v>21455</v>
      </c>
      <c r="G18" s="1">
        <v>23815</v>
      </c>
      <c r="H18" s="1">
        <v>26550</v>
      </c>
      <c r="I18" s="1">
        <v>28400</v>
      </c>
      <c r="J18" s="1">
        <v>30388</v>
      </c>
      <c r="K18" s="9" t="s">
        <v>10</v>
      </c>
      <c r="L18" s="9" t="s">
        <v>10</v>
      </c>
      <c r="M18" s="14" t="s">
        <v>24</v>
      </c>
    </row>
    <row r="19" spans="1:13" ht="15.75">
      <c r="B19" s="6">
        <v>10</v>
      </c>
      <c r="C19" s="2" t="s">
        <v>13</v>
      </c>
      <c r="D19" s="9" t="s">
        <v>29</v>
      </c>
      <c r="E19" s="10">
        <f>E18/D18*100</f>
        <v>105.74609746545067</v>
      </c>
      <c r="F19" s="10">
        <f t="shared" ref="F19:J19" si="0">F18/E18*100</f>
        <v>113.5185185185185</v>
      </c>
      <c r="G19" s="10">
        <f t="shared" si="0"/>
        <v>110.99976695408995</v>
      </c>
      <c r="H19" s="10">
        <f t="shared" si="0"/>
        <v>111.48435859752257</v>
      </c>
      <c r="I19" s="10">
        <f t="shared" si="0"/>
        <v>106.96798493408663</v>
      </c>
      <c r="J19" s="10">
        <f t="shared" si="0"/>
        <v>107</v>
      </c>
      <c r="K19" s="9" t="s">
        <v>10</v>
      </c>
      <c r="L19" s="9" t="s">
        <v>10</v>
      </c>
      <c r="M19" s="14"/>
    </row>
    <row r="20" spans="1:13" ht="31.5">
      <c r="B20" s="6">
        <v>11</v>
      </c>
      <c r="C20" s="2" t="s">
        <v>35</v>
      </c>
      <c r="D20" s="1">
        <v>7721</v>
      </c>
      <c r="E20" s="1">
        <f>ROUND(E18*E17/100,0)</f>
        <v>10786</v>
      </c>
      <c r="F20" s="1">
        <f t="shared" ref="F20:J20" si="1">ROUND(F18*F17/100,0)</f>
        <v>13924</v>
      </c>
      <c r="G20" s="1">
        <f t="shared" si="1"/>
        <v>17552</v>
      </c>
      <c r="H20" s="1">
        <f t="shared" si="1"/>
        <v>21877</v>
      </c>
      <c r="I20" s="1">
        <f t="shared" si="1"/>
        <v>28400</v>
      </c>
      <c r="J20" s="1">
        <f t="shared" si="1"/>
        <v>30388</v>
      </c>
      <c r="K20" s="9" t="s">
        <v>10</v>
      </c>
      <c r="L20" s="9" t="s">
        <v>10</v>
      </c>
      <c r="M20" s="14" t="s">
        <v>11</v>
      </c>
    </row>
    <row r="21" spans="1:13" ht="15.75">
      <c r="B21" s="6">
        <v>12</v>
      </c>
      <c r="C21" s="2" t="s">
        <v>13</v>
      </c>
      <c r="D21" s="9" t="s">
        <v>29</v>
      </c>
      <c r="E21" s="10">
        <f t="shared" ref="E21:J21" si="2">E20/D20*100</f>
        <v>139.69693044942363</v>
      </c>
      <c r="F21" s="10">
        <f t="shared" si="2"/>
        <v>129.09326905247542</v>
      </c>
      <c r="G21" s="10">
        <f t="shared" si="2"/>
        <v>126.05573111174951</v>
      </c>
      <c r="H21" s="10">
        <f t="shared" si="2"/>
        <v>124.64106654512305</v>
      </c>
      <c r="I21" s="10">
        <f t="shared" si="2"/>
        <v>129.81670247291677</v>
      </c>
      <c r="J21" s="10">
        <f t="shared" si="2"/>
        <v>107</v>
      </c>
      <c r="K21" s="9" t="s">
        <v>10</v>
      </c>
      <c r="L21" s="9" t="s">
        <v>10</v>
      </c>
      <c r="M21" s="14"/>
    </row>
    <row r="22" spans="1:13" ht="31.5">
      <c r="B22" s="6">
        <v>13</v>
      </c>
      <c r="C22" s="2" t="s">
        <v>36</v>
      </c>
      <c r="D22" s="9" t="s">
        <v>29</v>
      </c>
      <c r="E22" s="1">
        <v>4.5999999999999996</v>
      </c>
      <c r="F22" s="1">
        <v>5</v>
      </c>
      <c r="G22" s="1">
        <v>5</v>
      </c>
      <c r="H22" s="1">
        <v>5</v>
      </c>
      <c r="I22" s="1">
        <v>5</v>
      </c>
      <c r="J22" s="1">
        <v>5</v>
      </c>
      <c r="K22" s="9" t="s">
        <v>10</v>
      </c>
      <c r="L22" s="9" t="s">
        <v>10</v>
      </c>
      <c r="M22" s="14" t="s">
        <v>9</v>
      </c>
    </row>
    <row r="23" spans="1:13" ht="15.75">
      <c r="A23" s="16">
        <v>16</v>
      </c>
      <c r="B23" s="6">
        <v>14</v>
      </c>
      <c r="C23" s="2" t="s">
        <v>14</v>
      </c>
      <c r="D23" s="1">
        <v>1.302</v>
      </c>
      <c r="E23" s="1">
        <v>1.302</v>
      </c>
      <c r="F23" s="1">
        <v>1.302</v>
      </c>
      <c r="G23" s="1">
        <v>1.302</v>
      </c>
      <c r="H23" s="1">
        <v>1.302</v>
      </c>
      <c r="I23" s="1">
        <v>1.302</v>
      </c>
      <c r="J23" s="1">
        <v>1.302</v>
      </c>
      <c r="K23" s="9" t="s">
        <v>10</v>
      </c>
      <c r="L23" s="9" t="s">
        <v>10</v>
      </c>
    </row>
    <row r="24" spans="1:13" ht="15.75">
      <c r="A24" s="16">
        <v>17</v>
      </c>
      <c r="B24" s="6">
        <v>15</v>
      </c>
      <c r="C24" s="2" t="s">
        <v>15</v>
      </c>
      <c r="D24" s="4">
        <f>D20*D9*12*D23/1000000</f>
        <v>3.8602529280000004</v>
      </c>
      <c r="E24" s="4">
        <f>E20*E9*12*E23/1000000</f>
        <v>5.3926548480000003</v>
      </c>
      <c r="F24" s="4">
        <f t="shared" ref="F24:J24" si="3">F20*F9*12*F23/1000000</f>
        <v>6.3089087040000003</v>
      </c>
      <c r="G24" s="4">
        <f t="shared" si="3"/>
        <v>7.6785085440000005</v>
      </c>
      <c r="H24" s="4">
        <f t="shared" si="3"/>
        <v>9.5705749440000005</v>
      </c>
      <c r="I24" s="4">
        <f t="shared" si="3"/>
        <v>12.4242048</v>
      </c>
      <c r="J24" s="4">
        <f t="shared" si="3"/>
        <v>12.819117024000001</v>
      </c>
      <c r="K24" s="4">
        <f>SUM(F24:H24)</f>
        <v>23.557992192</v>
      </c>
      <c r="L24" s="4">
        <f>SUM(F24:J24)</f>
        <v>48.801314015999999</v>
      </c>
    </row>
    <row r="25" spans="1:13" ht="32.25" customHeight="1">
      <c r="A25" s="16">
        <v>18</v>
      </c>
      <c r="B25" s="6">
        <v>16</v>
      </c>
      <c r="C25" s="2" t="s">
        <v>16</v>
      </c>
      <c r="D25" s="1" t="s">
        <v>10</v>
      </c>
      <c r="E25" s="30">
        <v>2.1</v>
      </c>
      <c r="F25" s="4">
        <f>F24-$E24</f>
        <v>0.91625385599999998</v>
      </c>
      <c r="G25" s="4">
        <f>G24-$E24</f>
        <v>2.2858536960000002</v>
      </c>
      <c r="H25" s="4">
        <f>H24-$E24</f>
        <v>4.1779200960000002</v>
      </c>
      <c r="I25" s="4">
        <f>I24-$E24</f>
        <v>7.0315499519999998</v>
      </c>
      <c r="J25" s="4">
        <f>J24-$E24</f>
        <v>7.4264621760000002</v>
      </c>
      <c r="K25" s="4">
        <f t="shared" ref="K25:K33" si="4">SUM(F25:H25)</f>
        <v>7.3800276480000004</v>
      </c>
      <c r="L25" s="4">
        <f>SUM(F25:J25)</f>
        <v>21.838039776000002</v>
      </c>
      <c r="M25" s="4"/>
    </row>
    <row r="26" spans="1:13" ht="15.75">
      <c r="A26" s="16">
        <v>19</v>
      </c>
      <c r="B26" s="6">
        <v>17</v>
      </c>
      <c r="C26" s="2" t="s">
        <v>17</v>
      </c>
      <c r="D26" s="26"/>
      <c r="E26" s="27"/>
      <c r="F26" s="27"/>
      <c r="G26" s="27"/>
      <c r="H26" s="27"/>
      <c r="I26" s="27"/>
      <c r="J26" s="27"/>
      <c r="K26" s="28"/>
      <c r="L26" s="29"/>
    </row>
    <row r="27" spans="1:13" ht="47.25">
      <c r="A27" s="16">
        <v>20</v>
      </c>
      <c r="B27" s="6">
        <v>18</v>
      </c>
      <c r="C27" s="15" t="s">
        <v>18</v>
      </c>
      <c r="D27" s="1" t="s">
        <v>10</v>
      </c>
      <c r="E27" s="4">
        <f t="shared" ref="E27:J27" si="5">E25-E32</f>
        <v>1.9000000000000001</v>
      </c>
      <c r="F27" s="4">
        <f t="shared" si="5"/>
        <v>0.71625385600000002</v>
      </c>
      <c r="G27" s="4">
        <f t="shared" si="5"/>
        <v>2.085853696</v>
      </c>
      <c r="H27" s="4">
        <f t="shared" si="5"/>
        <v>3.9690240912000001</v>
      </c>
      <c r="I27" s="4">
        <f t="shared" si="5"/>
        <v>6.8315499519999996</v>
      </c>
      <c r="J27" s="4">
        <f t="shared" si="5"/>
        <v>7.2264621760000001</v>
      </c>
      <c r="K27" s="4">
        <f t="shared" si="4"/>
        <v>6.7711316432000004</v>
      </c>
      <c r="L27" s="4">
        <f>SUM(F27:J27)</f>
        <v>20.829143771200002</v>
      </c>
    </row>
    <row r="28" spans="1:13" ht="36.75" customHeight="1">
      <c r="A28" s="22">
        <v>21</v>
      </c>
      <c r="B28" s="6">
        <v>19</v>
      </c>
      <c r="C28" s="8" t="s">
        <v>37</v>
      </c>
      <c r="D28" s="1" t="s">
        <v>10</v>
      </c>
      <c r="E28" s="4">
        <v>0.1</v>
      </c>
      <c r="F28" s="4">
        <v>0</v>
      </c>
      <c r="G28" s="4">
        <v>0.2</v>
      </c>
      <c r="H28" s="4">
        <v>0</v>
      </c>
      <c r="I28" s="4">
        <v>0.2</v>
      </c>
      <c r="J28" s="4">
        <v>0</v>
      </c>
      <c r="K28" s="4">
        <f t="shared" si="4"/>
        <v>0.2</v>
      </c>
      <c r="L28" s="4">
        <f t="shared" ref="L28:L34" si="6">SUM(F28:J28)</f>
        <v>0.4</v>
      </c>
    </row>
    <row r="29" spans="1:13" ht="15.75">
      <c r="A29" s="16">
        <v>22</v>
      </c>
      <c r="B29" s="6">
        <v>20</v>
      </c>
      <c r="C29" s="8" t="s">
        <v>19</v>
      </c>
      <c r="D29" s="1"/>
      <c r="E29" s="4">
        <v>0</v>
      </c>
      <c r="F29" s="4">
        <v>0</v>
      </c>
      <c r="G29" s="4">
        <v>0</v>
      </c>
      <c r="H29" s="4">
        <v>0</v>
      </c>
      <c r="I29" s="4">
        <v>0</v>
      </c>
      <c r="J29" s="4">
        <v>0</v>
      </c>
      <c r="K29" s="4">
        <v>0</v>
      </c>
      <c r="L29" s="4">
        <v>0</v>
      </c>
    </row>
    <row r="30" spans="1:13" ht="33.75" customHeight="1">
      <c r="A30" s="16">
        <v>23</v>
      </c>
      <c r="B30" s="6">
        <v>21</v>
      </c>
      <c r="C30" s="8" t="s">
        <v>41</v>
      </c>
      <c r="D30" s="1" t="s">
        <v>10</v>
      </c>
      <c r="E30" s="4">
        <v>0.1</v>
      </c>
      <c r="F30" s="4">
        <v>0</v>
      </c>
      <c r="G30" s="4">
        <v>0.2</v>
      </c>
      <c r="H30" s="4">
        <v>0</v>
      </c>
      <c r="I30" s="4">
        <v>0.2</v>
      </c>
      <c r="J30" s="4">
        <v>0</v>
      </c>
      <c r="K30" s="4">
        <f t="shared" si="4"/>
        <v>0.2</v>
      </c>
      <c r="L30" s="4">
        <f t="shared" si="6"/>
        <v>0.4</v>
      </c>
    </row>
    <row r="31" spans="1:13" ht="31.5">
      <c r="A31" s="16">
        <v>24</v>
      </c>
      <c r="B31" s="6">
        <v>22</v>
      </c>
      <c r="C31" s="8" t="s">
        <v>20</v>
      </c>
      <c r="D31" s="1" t="s">
        <v>10</v>
      </c>
      <c r="E31" s="4">
        <v>0</v>
      </c>
      <c r="F31" s="4">
        <v>0</v>
      </c>
      <c r="G31" s="4">
        <v>0</v>
      </c>
      <c r="H31" s="4">
        <v>0</v>
      </c>
      <c r="I31" s="4">
        <v>0</v>
      </c>
      <c r="J31" s="4">
        <v>0</v>
      </c>
      <c r="K31" s="4">
        <f t="shared" si="4"/>
        <v>0</v>
      </c>
      <c r="L31" s="4">
        <f t="shared" si="6"/>
        <v>0</v>
      </c>
    </row>
    <row r="32" spans="1:13" ht="18.75" customHeight="1">
      <c r="A32" s="16">
        <v>25</v>
      </c>
      <c r="B32" s="6">
        <v>23</v>
      </c>
      <c r="C32" s="2" t="s">
        <v>21</v>
      </c>
      <c r="D32" s="1" t="s">
        <v>10</v>
      </c>
      <c r="E32" s="4">
        <v>0.2</v>
      </c>
      <c r="F32" s="4">
        <v>0.2</v>
      </c>
      <c r="G32" s="4">
        <v>0.2</v>
      </c>
      <c r="H32" s="4">
        <f>H25*H22/100</f>
        <v>0.20889600480000003</v>
      </c>
      <c r="I32" s="4">
        <v>0.2</v>
      </c>
      <c r="J32" s="4">
        <v>0.2</v>
      </c>
      <c r="K32" s="4">
        <f t="shared" si="4"/>
        <v>0.60889600480000006</v>
      </c>
      <c r="L32" s="4">
        <f t="shared" si="6"/>
        <v>1.0088960048</v>
      </c>
    </row>
    <row r="33" spans="1:12" ht="47.25">
      <c r="A33" s="16">
        <v>26</v>
      </c>
      <c r="B33" s="6">
        <v>24</v>
      </c>
      <c r="C33" s="2" t="s">
        <v>22</v>
      </c>
      <c r="D33" s="1" t="s">
        <v>10</v>
      </c>
      <c r="E33" s="4" t="s">
        <v>10</v>
      </c>
      <c r="F33" s="31">
        <f>F25-F27-F32</f>
        <v>0</v>
      </c>
      <c r="G33" s="31">
        <f>G25-G27-G32</f>
        <v>0</v>
      </c>
      <c r="H33" s="31">
        <f>H25-H27-H32</f>
        <v>0</v>
      </c>
      <c r="I33" s="31">
        <f>I25-I27-I32</f>
        <v>0</v>
      </c>
      <c r="J33" s="31">
        <f>J25-J27-J32</f>
        <v>0</v>
      </c>
      <c r="K33" s="31">
        <f t="shared" si="4"/>
        <v>0</v>
      </c>
      <c r="L33" s="31">
        <f t="shared" si="6"/>
        <v>0</v>
      </c>
    </row>
    <row r="34" spans="1:12" ht="31.5">
      <c r="A34" s="22">
        <v>27</v>
      </c>
      <c r="B34" s="6">
        <v>25</v>
      </c>
      <c r="C34" s="2" t="s">
        <v>42</v>
      </c>
      <c r="D34" s="1" t="s">
        <v>10</v>
      </c>
      <c r="E34" s="4" t="s">
        <v>10</v>
      </c>
      <c r="F34" s="4">
        <f t="shared" ref="F34:K34" si="7">SUM(F27,F32,F33)</f>
        <v>0.91625385599999998</v>
      </c>
      <c r="G34" s="4">
        <f t="shared" si="7"/>
        <v>2.2858536960000002</v>
      </c>
      <c r="H34" s="4">
        <f t="shared" si="7"/>
        <v>4.1779200960000002</v>
      </c>
      <c r="I34" s="4">
        <f t="shared" si="7"/>
        <v>7.0315499519999998</v>
      </c>
      <c r="J34" s="4">
        <f t="shared" si="7"/>
        <v>7.4264621760000002</v>
      </c>
      <c r="K34" s="4">
        <f t="shared" si="7"/>
        <v>7.3800276480000004</v>
      </c>
      <c r="L34" s="4">
        <f t="shared" si="6"/>
        <v>21.838039776000002</v>
      </c>
    </row>
    <row r="35" spans="1:12" ht="48" customHeight="1">
      <c r="A35" s="16">
        <v>28</v>
      </c>
      <c r="B35" s="6">
        <v>26</v>
      </c>
      <c r="C35" s="3" t="s">
        <v>43</v>
      </c>
      <c r="D35" s="1" t="s">
        <v>10</v>
      </c>
      <c r="E35" s="1" t="s">
        <v>10</v>
      </c>
      <c r="F35" s="4">
        <f>F28/F34*100</f>
        <v>0</v>
      </c>
      <c r="G35" s="4">
        <f t="shared" ref="G35:L35" si="8">G28/G34*100</f>
        <v>8.7494663525482252</v>
      </c>
      <c r="H35" s="4">
        <f t="shared" si="8"/>
        <v>0</v>
      </c>
      <c r="I35" s="4">
        <f t="shared" si="8"/>
        <v>2.8443231060758309</v>
      </c>
      <c r="J35" s="4">
        <f t="shared" si="8"/>
        <v>0</v>
      </c>
      <c r="K35" s="4">
        <f t="shared" si="8"/>
        <v>2.7100169476221452</v>
      </c>
      <c r="L35" s="31">
        <f t="shared" si="8"/>
        <v>1.8316662305908968</v>
      </c>
    </row>
    <row r="36" spans="1:12" ht="15" hidden="1" customHeight="1">
      <c r="B36" s="6">
        <v>29</v>
      </c>
      <c r="C36" s="3" t="s">
        <v>23</v>
      </c>
      <c r="D36" s="9"/>
      <c r="E36" s="9"/>
      <c r="F36" s="9"/>
      <c r="G36" s="9"/>
      <c r="H36" s="9"/>
      <c r="I36" s="9"/>
      <c r="J36" s="9"/>
      <c r="K36" s="9"/>
      <c r="L36" s="9"/>
    </row>
    <row r="37" spans="1:12">
      <c r="C37" s="18" t="s">
        <v>38</v>
      </c>
      <c r="E37" s="23"/>
      <c r="F37" s="23"/>
      <c r="G37" s="23"/>
      <c r="H37" s="23"/>
      <c r="I37" s="23"/>
      <c r="J37" s="23"/>
      <c r="K37" s="23"/>
      <c r="L37" s="23"/>
    </row>
    <row r="38" spans="1:12">
      <c r="I38" s="23"/>
    </row>
    <row r="39" spans="1:12">
      <c r="C39" s="18" t="s">
        <v>50</v>
      </c>
      <c r="E39" s="24"/>
      <c r="F39" s="24"/>
      <c r="G39" s="24"/>
      <c r="H39" s="24"/>
      <c r="I39" s="24"/>
      <c r="J39" s="24"/>
      <c r="K39" s="24"/>
      <c r="L39" s="24"/>
    </row>
    <row r="40" spans="1:12">
      <c r="C40" s="18" t="s">
        <v>51</v>
      </c>
      <c r="G40" s="32" t="s">
        <v>52</v>
      </c>
      <c r="H40" s="32"/>
    </row>
    <row r="43" spans="1:12">
      <c r="C43" s="18" t="s">
        <v>53</v>
      </c>
    </row>
    <row r="44" spans="1:12">
      <c r="C44" s="18" t="s">
        <v>54</v>
      </c>
    </row>
  </sheetData>
  <mergeCells count="8">
    <mergeCell ref="G40:H40"/>
    <mergeCell ref="B5:C5"/>
    <mergeCell ref="D5:L5"/>
    <mergeCell ref="H1:L1"/>
    <mergeCell ref="B2:L2"/>
    <mergeCell ref="B3:L3"/>
    <mergeCell ref="B4:C4"/>
    <mergeCell ref="D4:L4"/>
  </mergeCells>
  <phoneticPr fontId="0" type="noConversion"/>
  <pageMargins left="0.23622047244094491" right="0.23622047244094491" top="0.55118110236220474" bottom="0" header="0.31496062992125984" footer="0"/>
  <pageSetup paperSize="9" scale="76" fitToHeight="2" orientation="landscape" r:id="rId1"/>
  <rowBreaks count="1" manualBreakCount="1">
    <brk id="22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 культура Брянск (7,11,0)</vt:lpstr>
      <vt:lpstr>' культура Брянск (7,11,0)'!Заголовки_для_печати</vt:lpstr>
      <vt:lpstr>' культура Брянск (7,11,0)'!Область_печати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Юдина Инга Александровна</dc:creator>
  <cp:lastModifiedBy>COMP</cp:lastModifiedBy>
  <cp:lastPrinted>2014-05-16T05:22:48Z</cp:lastPrinted>
  <dcterms:created xsi:type="dcterms:W3CDTF">2014-04-12T03:39:43Z</dcterms:created>
  <dcterms:modified xsi:type="dcterms:W3CDTF">2014-05-22T05:29:07Z</dcterms:modified>
</cp:coreProperties>
</file>