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/>
  </bookViews>
  <sheets>
    <sheet name="НИ ФЛ" sheetId="4" r:id="rId1"/>
  </sheets>
  <definedNames>
    <definedName name="_xlnm.Print_Area" localSheetId="0">'НИ ФЛ'!$A$1:$D$14</definedName>
  </definedNames>
  <calcPr calcId="162913"/>
</workbook>
</file>

<file path=xl/calcChain.xml><?xml version="1.0" encoding="utf-8"?>
<calcChain xmlns="http://schemas.openxmlformats.org/spreadsheetml/2006/main">
  <c r="D6" i="4" l="1"/>
  <c r="D7" i="4" l="1"/>
  <c r="B11" i="4" s="1"/>
  <c r="B12" i="4" s="1"/>
  <c r="B13" i="4" s="1"/>
  <c r="B14" i="4" s="1"/>
  <c r="H12" i="4" l="1"/>
</calcChain>
</file>

<file path=xl/sharedStrings.xml><?xml version="1.0" encoding="utf-8"?>
<sst xmlns="http://schemas.openxmlformats.org/spreadsheetml/2006/main" count="17" uniqueCount="16">
  <si>
    <t>Собираемость, %</t>
  </si>
  <si>
    <t xml:space="preserve">  Начислено (по данным отчета 5-МН УФНС России суммы подлежащие уплате в бюджет городского округа город Фокино Брянской области) (тыс.руб.)</t>
  </si>
  <si>
    <t xml:space="preserve">Доходы, поступившие в бюджет городского округа город Фокино Брянской области </t>
  </si>
  <si>
    <t>по ресурсу 65Н</t>
  </si>
  <si>
    <t xml:space="preserve">5-МН за 2020 год (по сроку уплаты 01.12.2021) </t>
  </si>
  <si>
    <t>ПЕРИОД</t>
  </si>
  <si>
    <t xml:space="preserve">5-МН за 2021 год (по сроку уплаты 01.12.2022) </t>
  </si>
  <si>
    <t>Ожидаемое поступление в 2025 г. с учетом собираемости и поступления недоимки по расчетам УФНС России по Брянской области, тыс.руб.</t>
  </si>
  <si>
    <t>Ожидаемое поступление в 2026 г. с учетом собираемости и поступления недоимки по расчетам УФНС России по Брянской области, тыс.руб.</t>
  </si>
  <si>
    <t xml:space="preserve">Прогноз поступлений в местный бюджет налога на имущество физических лиц на 2025-2027 гг.
(182 1 06 01020 04 0000 110)
</t>
  </si>
  <si>
    <t xml:space="preserve">5-МН за 2022 год (по сроку уплаты 01.12.2023) </t>
  </si>
  <si>
    <t>недоимка 01.01.2024</t>
  </si>
  <si>
    <t>Ожидаемая недоимка текущего года на 01.01.2025, тыс.руб.</t>
  </si>
  <si>
    <t>ожидаемая недоимка на 01.01.2025</t>
  </si>
  <si>
    <t xml:space="preserve">Ожидаемое начисление в 2024 году  по сроку уплаты 01.12.2024 (отчет 5-МН за 2023 год), тыс.руб. </t>
  </si>
  <si>
    <t>Ожидаемое поступление в 2024 г. с учетом собираемости и поступления  недоимки по расчетам УФНС России по Брянской области,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</si>
</sst>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.0,"/>
  </numFmts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3" fillId="0" borderId="0" xfId="0" applyFont="1" applyBorder="1"/>
    <xf numFmtId="2" fontId="3" fillId="0" borderId="0" xfId="0" applyNumberFormat="1" applyFont="1" applyBorder="1"/>
    <xf numFmtId="165" fontId="4" fillId="0" borderId="0" xfId="0" applyNumberFormat="1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3" fillId="0" borderId="0" xfId="0" applyNumberFormat="1" applyFont="1" applyBorder="1"/>
    <xf numFmtId="166" fontId="3" fillId="2" borderId="0" xfId="0" applyNumberFormat="1" applyFont="1" applyFill="1" applyBorder="1"/>
    <xf numFmtId="166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/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wrapText="1"/>
    </xf>
    <xf numFmtId="166" fontId="3" fillId="0" borderId="0" xfId="0" applyNumberFormat="1" applyFont="1" applyBorder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4" fontId="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="90" zoomScaleNormal="70" zoomScaleSheetLayoutView="90" workbookViewId="0">
      <selection activeCell="B14" sqref="B14"/>
    </sheetView>
  </sheetViews>
  <sheetFormatPr defaultRowHeight="15.75" x14ac:dyDescent="0.25"/>
  <cols>
    <col min="1" max="1" width="47.140625" style="2" customWidth="1"/>
    <col min="2" max="2" width="25.42578125" style="2" customWidth="1"/>
    <col min="3" max="3" width="17.28515625" style="2" customWidth="1"/>
    <col min="4" max="4" width="19.140625" style="2" customWidth="1"/>
    <col min="5" max="5" width="11.42578125" style="2" customWidth="1"/>
    <col min="6" max="6" width="16" style="2" customWidth="1"/>
    <col min="7" max="7" width="26.5703125" style="2" customWidth="1"/>
    <col min="8" max="8" width="17.140625" style="2" customWidth="1"/>
    <col min="9" max="16384" width="9.140625" style="2"/>
  </cols>
  <sheetData>
    <row r="1" spans="1:8" ht="39" customHeight="1" x14ac:dyDescent="0.25">
      <c r="A1" s="32" t="s">
        <v>9</v>
      </c>
      <c r="B1" s="32"/>
      <c r="C1" s="32"/>
      <c r="D1" s="32"/>
      <c r="E1" s="1"/>
      <c r="F1" s="1"/>
      <c r="G1" s="1"/>
      <c r="H1" s="1"/>
    </row>
    <row r="2" spans="1:8" ht="21.75" customHeight="1" x14ac:dyDescent="0.25">
      <c r="A2" s="3"/>
      <c r="B2" s="3"/>
      <c r="C2" s="3"/>
      <c r="D2" s="3"/>
      <c r="E2" s="3"/>
      <c r="F2" s="3"/>
      <c r="G2" s="3"/>
      <c r="H2" s="3"/>
    </row>
    <row r="3" spans="1:8" ht="126" x14ac:dyDescent="0.25">
      <c r="A3" s="4" t="s">
        <v>5</v>
      </c>
      <c r="B3" s="4" t="s">
        <v>1</v>
      </c>
      <c r="C3" s="4" t="s">
        <v>2</v>
      </c>
      <c r="D3" s="4" t="s">
        <v>0</v>
      </c>
      <c r="E3" s="5"/>
      <c r="F3" s="5"/>
      <c r="G3" s="5"/>
      <c r="H3" s="6"/>
    </row>
    <row r="4" spans="1:8" ht="37.5" customHeight="1" x14ac:dyDescent="0.25">
      <c r="A4" s="4" t="s">
        <v>4</v>
      </c>
      <c r="B4" s="8">
        <v>8398</v>
      </c>
      <c r="C4" s="8">
        <v>5745.7</v>
      </c>
      <c r="D4" s="7">
        <v>68.417480352464864</v>
      </c>
      <c r="E4" s="5"/>
      <c r="F4" s="5"/>
      <c r="G4" s="5"/>
      <c r="H4" s="6"/>
    </row>
    <row r="5" spans="1:8" ht="37.5" customHeight="1" x14ac:dyDescent="0.25">
      <c r="A5" s="4" t="s">
        <v>6</v>
      </c>
      <c r="B5" s="8">
        <v>6569</v>
      </c>
      <c r="C5" s="8">
        <v>5880.7</v>
      </c>
      <c r="D5" s="7">
        <v>89.521997259856903</v>
      </c>
      <c r="E5" s="5"/>
      <c r="F5" s="5"/>
      <c r="G5" s="5"/>
      <c r="H5" s="6"/>
    </row>
    <row r="6" spans="1:8" ht="37.5" customHeight="1" x14ac:dyDescent="0.25">
      <c r="A6" s="4" t="s">
        <v>10</v>
      </c>
      <c r="B6" s="8">
        <v>5811</v>
      </c>
      <c r="C6" s="8">
        <v>4788.942</v>
      </c>
      <c r="D6" s="7">
        <f>C6/B6%</f>
        <v>82.411667527103774</v>
      </c>
      <c r="E6" s="9"/>
      <c r="F6" s="10"/>
      <c r="G6" s="10"/>
      <c r="H6" s="11"/>
    </row>
    <row r="7" spans="1:8" x14ac:dyDescent="0.25">
      <c r="A7" s="4"/>
      <c r="B7" s="8"/>
      <c r="C7" s="8"/>
      <c r="D7" s="7">
        <f>AVERAGEA(D4:D6)</f>
        <v>80.117048379808509</v>
      </c>
      <c r="E7" s="9"/>
      <c r="F7" s="10"/>
      <c r="G7" s="10"/>
      <c r="H7" s="11"/>
    </row>
    <row r="8" spans="1:8" ht="28.5" customHeight="1" x14ac:dyDescent="0.25">
      <c r="A8" s="30"/>
      <c r="B8" s="12"/>
      <c r="C8" s="13"/>
      <c r="E8" s="9"/>
      <c r="F8" s="10"/>
      <c r="G8" s="10"/>
      <c r="H8" s="11"/>
    </row>
    <row r="9" spans="1:8" ht="64.5" customHeight="1" x14ac:dyDescent="0.25">
      <c r="A9" s="29" t="s">
        <v>12</v>
      </c>
      <c r="B9" s="14">
        <v>1118567.51</v>
      </c>
      <c r="C9" s="13"/>
      <c r="D9" s="15"/>
      <c r="E9" s="9" t="s">
        <v>3</v>
      </c>
      <c r="F9" s="10"/>
      <c r="G9" s="31" t="s">
        <v>11</v>
      </c>
      <c r="H9" s="17">
        <v>1249500.51</v>
      </c>
    </row>
    <row r="10" spans="1:8" s="23" customFormat="1" ht="65.25" customHeight="1" x14ac:dyDescent="0.25">
      <c r="A10" s="28" t="s">
        <v>14</v>
      </c>
      <c r="B10" s="18">
        <v>6185000</v>
      </c>
      <c r="C10" s="19"/>
      <c r="D10" s="20"/>
      <c r="E10" s="21"/>
      <c r="F10" s="22"/>
      <c r="G10" s="16">
        <v>45566</v>
      </c>
      <c r="H10" s="17">
        <v>706724</v>
      </c>
    </row>
    <row r="11" spans="1:8" ht="65.25" customHeight="1" x14ac:dyDescent="0.25">
      <c r="A11" s="28" t="s">
        <v>15</v>
      </c>
      <c r="B11" s="18">
        <f>ROUND(B10*D7%+B9*24%,-3)</f>
        <v>5224000</v>
      </c>
      <c r="C11" s="24"/>
      <c r="D11" s="25"/>
      <c r="E11" s="9"/>
      <c r="F11" s="10"/>
      <c r="G11" s="16">
        <v>45200</v>
      </c>
      <c r="H11" s="17">
        <v>837657</v>
      </c>
    </row>
    <row r="12" spans="1:8" ht="65.25" customHeight="1" x14ac:dyDescent="0.25">
      <c r="A12" s="28" t="s">
        <v>7</v>
      </c>
      <c r="B12" s="18">
        <f>ROUND(B11*114.85%,-3)</f>
        <v>6000000</v>
      </c>
      <c r="C12" s="13"/>
      <c r="D12" s="25"/>
      <c r="E12" s="9"/>
      <c r="F12" s="10"/>
      <c r="G12" s="26" t="s">
        <v>13</v>
      </c>
      <c r="H12" s="27">
        <f>H10-H11+H9</f>
        <v>1118567.51</v>
      </c>
    </row>
    <row r="13" spans="1:8" ht="65.25" customHeight="1" x14ac:dyDescent="0.25">
      <c r="A13" s="28" t="s">
        <v>7</v>
      </c>
      <c r="B13" s="18">
        <f>ROUND(B12*111.56%, -3)</f>
        <v>6694000</v>
      </c>
      <c r="C13" s="13"/>
      <c r="D13" s="25"/>
      <c r="E13" s="9"/>
      <c r="F13" s="10"/>
      <c r="G13" s="10"/>
      <c r="H13" s="11"/>
    </row>
    <row r="14" spans="1:8" ht="65.25" customHeight="1" x14ac:dyDescent="0.25">
      <c r="A14" s="28" t="s">
        <v>8</v>
      </c>
      <c r="B14" s="18">
        <f>ROUND(B13*100.51%, -3)</f>
        <v>6728000</v>
      </c>
      <c r="C14" s="3"/>
      <c r="D14" s="3"/>
      <c r="E14" s="3"/>
      <c r="F14" s="3"/>
      <c r="G14" s="3"/>
      <c r="H14" s="3"/>
    </row>
  </sheetData>
  <mergeCells count="1">
    <mergeCell ref="A1:D1"/>
  </mergeCells>
  <pageMargins left="0.9055118110236221" right="0.5118110236220472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НИ ФЛ</vt:lpstr>
      <vt:lpstr>'НИ ФЛ'!Область_печати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2024-11-12T12:27:47Z</dcterms:modified>
</cp:coreProperties>
</file>