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905" windowWidth="12120" windowHeight="4170" tabRatio="690"/>
  </bookViews>
  <sheets>
    <sheet name="data" sheetId="24" r:id="rId1"/>
  </sheets>
  <definedNames>
    <definedName name="_xlnm._FilterDatabase" localSheetId="0" hidden="1">data!$A$3:$C$3</definedName>
    <definedName name="_xlnm.Print_Area" localSheetId="0">data!$A$1:$C$46</definedName>
  </definedNames>
  <calcPr calcId="145621"/>
</workbook>
</file>

<file path=xl/calcChain.xml><?xml version="1.0" encoding="utf-8"?>
<calcChain xmlns="http://schemas.openxmlformats.org/spreadsheetml/2006/main">
  <c r="C35" i="24" l="1"/>
  <c r="C34" i="24"/>
  <c r="C31" i="24"/>
  <c r="C23" i="24" l="1"/>
  <c r="C22" i="24"/>
  <c r="C21" i="24"/>
  <c r="C17" i="24"/>
  <c r="C13" i="24"/>
  <c r="C9" i="24"/>
  <c r="C7" i="24"/>
  <c r="C45" i="24" l="1"/>
  <c r="C20" i="24"/>
  <c r="C19" i="24" s="1"/>
  <c r="C5" i="24"/>
  <c r="C29" i="24" l="1"/>
  <c r="C46" i="24" l="1"/>
</calcChain>
</file>

<file path=xl/sharedStrings.xml><?xml version="1.0" encoding="utf-8"?>
<sst xmlns="http://schemas.openxmlformats.org/spreadsheetml/2006/main" count="85" uniqueCount="85">
  <si>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</si>
  <si>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</si>
  <si>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</si>
  <si>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</si>
  <si>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</si>
  <si>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 xml:space="preserve">НАЛОГИ НА ИМУЩЕСТВО                                    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</si>
  <si>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</si>
  <si>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</si>
  <si>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</si>
  <si>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</si>
  <si>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</si>
  <si>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1 06 00000 00 0000 000</t>
  </si>
  <si>
    <t>1 07 00000 00 0000 000</t>
  </si>
  <si>
    <t xml:space="preserve">НАЛОГИ, СБОРЫ И РЕГУЛЯРНЫЕ ПЛАТЕЖИ ЗА ПОЛЬЗОВАНИЕ ПРИРОДНЫМИ РЕСУРСАМИ            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</si>
  <si>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</si>
  <si>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</si>
  <si>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</si>
  <si>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</si>
  <si>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</si>
  <si>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</si>
  <si>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</si>
  <si>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</si>
  <si>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</si>
  <si>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</si>
  <si>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</si>
  <si>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</si>
  <si>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</si>
  <si>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</si>
  <si>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</si>
  <si>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</si>
  <si>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</si>
  <si>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</si>
  <si>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</si>
  <si>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</si>
  <si>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</si>
  <si>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</si>
  <si>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</si>
  <si>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</si>
  <si>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</si>
  <si>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</si>
  <si>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</si>
  <si>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</si>
  <si>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</si>
  <si>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</si>
  <si>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 xml:space="preserve">Наименование </t>
  </si>
  <si>
    <t>1 17 00000 00 0000 000</t>
  </si>
  <si>
    <t>ПРОЧИЕ НЕНАЛОГОВЫЕ ДОХОДЫ</t>
  </si>
  <si>
    <t>БЕЗВОЗМЕЗДНЫЕ ПОСТУПЛЕНИЯ ОТ ГОСУДАРСТВЕННЫХ (МУНИЦИПАЛЬНЫХ) ОРГАНИЗАЦИЙ</t>
  </si>
  <si>
    <t>ГОСУДАРСТВЕННАЯ ПОШЛИНА</t>
  </si>
  <si>
    <t>2 18 00000 00 0000 000</t>
  </si>
  <si>
    <t>ЗДРАВООХРАНЕНИЕ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</si>
  <si>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</si>
  <si>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</si>
  <si>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</si>
  <si>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</si>
  <si>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</si>
  <si>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</si>
  <si>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</si>
  <si>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</si>
  <si>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</si>
  <si>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</si>
  <si>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</si>
  <si>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</si>
  <si>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</si>
  <si>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</si>
  <si>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</si>
  <si>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НАЛОГИ НА СОВОКУПНЫЙ ДОХОД</t>
  </si>
  <si>
    <t>2 02 00000 00 0000 000</t>
  </si>
  <si>
    <t>2 03 00000 00 0000 180</t>
  </si>
  <si>
    <t>1 13 00000 00 0000 000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</si>
  <si>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</si>
  <si>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</si>
  <si>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2 02 01000 00 0000 151</t>
  </si>
  <si>
    <t>2 02 02000 00 0000 151</t>
  </si>
  <si>
    <t>Субвенции бюджетам субъектов Российской Федерации и муниципальных образований</t>
  </si>
  <si>
    <t>2 02 03000 00 0000 151</t>
  </si>
  <si>
    <t>Иные межбюджетные трансферты</t>
  </si>
  <si>
    <t>2 02 04000 00 0000 151</t>
  </si>
  <si>
    <t xml:space="preserve">ДЕФИЦИТ (-) / ПРОФИЦИТ (+) БЮДЖЕТА </t>
  </si>
  <si>
    <t>КБК</t>
  </si>
  <si>
    <t>2 04 00000 00 0000 180</t>
  </si>
  <si>
    <t>БЕЗВОЗМЕЗДНЫЕ ПОСТУПЛЕНИЯ ОТ НЕГОСУДАРСТВЕННЫХ ОРГАНИЗАЦИЙ</t>
  </si>
  <si>
    <t>тыс. рублей</t>
  </si>
  <si>
    <t>ожидаемое исполнение 2019 год</t>
  </si>
  <si>
    <t>ОЦЕНКА ОЖИДАЕМОГО ИСПОЛНЕНИЯ БЮДЖЕТА ГОРОДСКОГО ОКРУГА ГОРОД ФОКИНО БРЯНСКОЙ ОБЛАСТИ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</si>
</sst>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р_."/>
  </numFmts>
  <fonts count="10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44" fontId="5" fillId="0" borderId="0">
      <alignment vertical="top" wrapText="1"/>
    </xf>
    <xf numFmtId="0" fontId="1" fillId="0" borderId="0"/>
  </cellStyleXfs>
  <cellXfs count="25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164" fontId="7" fillId="5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left" vertical="center" wrapText="1"/>
    </xf>
    <xf numFmtId="164" fontId="6" fillId="5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  <cellStyle name="Обычный 2" xfId="32"/>
    <cellStyle name="Обычный 3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zoomScale="90" zoomScaleSheetLayoutView="90" workbookViewId="0">
      <selection activeCell="G7" sqref="G7"/>
    </sheetView>
  </sheetViews>
  <sheetFormatPr defaultRowHeight="15.75" x14ac:dyDescent="0.2"/>
  <cols>
    <col min="1" max="1" width="28.28515625" style="1" customWidth="1"/>
    <col min="2" max="2" width="66.85546875" style="1" customWidth="1"/>
    <col min="3" max="3" width="21.5703125" style="1" customWidth="1"/>
    <col min="4" max="16384" width="9.140625" style="1"/>
  </cols>
  <sheetData>
    <row r="1" spans="1:3" ht="39.75" customHeight="1" x14ac:dyDescent="0.2">
      <c r="A1" s="23" t="s">
        <v>84</v>
      </c>
      <c r="B1" s="24"/>
      <c r="C1" s="24"/>
    </row>
    <row r="2" spans="1:3" ht="18" customHeight="1" x14ac:dyDescent="0.2">
      <c r="C2" s="2" t="s">
        <v>82</v>
      </c>
    </row>
    <row r="3" spans="1:3" ht="38.25" customHeight="1" x14ac:dyDescent="0.2">
      <c r="A3" s="3" t="s">
        <v>79</v>
      </c>
      <c r="B3" s="3" t="s">
        <v>44</v>
      </c>
      <c r="C3" s="3" t="s">
        <v>83</v>
      </c>
    </row>
    <row r="4" spans="1:3" ht="20.25" customHeight="1" x14ac:dyDescent="0.2">
      <c r="A4" s="4">
        <v>1</v>
      </c>
      <c r="B4" s="4">
        <v>2</v>
      </c>
      <c r="C4" s="4">
        <v>3</v>
      </c>
    </row>
    <row r="5" spans="1:3" ht="22.5" customHeight="1" x14ac:dyDescent="0.2">
      <c r="A5" s="5" t="s">
        <v>7</v>
      </c>
      <c r="B5" s="5" t="s">
        <v>63</v>
      </c>
      <c r="C5" s="6">
        <f>SUM(C6:C18)</f>
        <v>83041.767999999996</v>
      </c>
    </row>
    <row r="6" spans="1:3" ht="22.5" customHeight="1" x14ac:dyDescent="0.2">
      <c r="A6" s="7" t="s">
        <v>9</v>
      </c>
      <c r="B6" s="7" t="s">
        <v>8</v>
      </c>
      <c r="C6" s="8">
        <v>50859</v>
      </c>
    </row>
    <row r="7" spans="1:3" ht="34.5" customHeight="1" x14ac:dyDescent="0.2">
      <c r="A7" s="7" t="s">
        <v>22</v>
      </c>
      <c r="B7" s="7" t="s">
        <v>60</v>
      </c>
      <c r="C7" s="8">
        <f>1599355/1000</f>
        <v>1599.355</v>
      </c>
    </row>
    <row r="8" spans="1:3" ht="22.5" customHeight="1" x14ac:dyDescent="0.2">
      <c r="A8" s="7" t="s">
        <v>10</v>
      </c>
      <c r="B8" s="7" t="s">
        <v>66</v>
      </c>
      <c r="C8" s="8">
        <v>3027.6</v>
      </c>
    </row>
    <row r="9" spans="1:3" ht="22.5" customHeight="1" x14ac:dyDescent="0.2">
      <c r="A9" s="7" t="s">
        <v>11</v>
      </c>
      <c r="B9" s="9" t="s">
        <v>5</v>
      </c>
      <c r="C9" s="8">
        <f>21228524.37/1000</f>
        <v>21228.524370000003</v>
      </c>
    </row>
    <row r="10" spans="1:3" ht="32.25" customHeight="1" x14ac:dyDescent="0.2">
      <c r="A10" s="7" t="s">
        <v>12</v>
      </c>
      <c r="B10" s="7" t="s">
        <v>13</v>
      </c>
      <c r="C10" s="8">
        <v>0</v>
      </c>
    </row>
    <row r="11" spans="1:3" ht="22.5" customHeight="1" x14ac:dyDescent="0.2">
      <c r="A11" s="7" t="s">
        <v>23</v>
      </c>
      <c r="B11" s="7" t="s">
        <v>48</v>
      </c>
      <c r="C11" s="8">
        <v>20</v>
      </c>
    </row>
    <row r="12" spans="1:3" ht="49.5" customHeight="1" x14ac:dyDescent="0.2">
      <c r="A12" s="7" t="s">
        <v>14</v>
      </c>
      <c r="B12" s="7" t="s">
        <v>61</v>
      </c>
      <c r="C12" s="8">
        <v>5785</v>
      </c>
    </row>
    <row r="13" spans="1:3" ht="22.5" customHeight="1" x14ac:dyDescent="0.2">
      <c r="A13" s="7" t="s">
        <v>21</v>
      </c>
      <c r="B13" s="7" t="s">
        <v>15</v>
      </c>
      <c r="C13" s="8">
        <f>313528.89/1000</f>
        <v>313.52888999999999</v>
      </c>
    </row>
    <row r="14" spans="1:3" s="11" customFormat="1" ht="34.5" customHeight="1" x14ac:dyDescent="0.2">
      <c r="A14" s="10" t="s">
        <v>69</v>
      </c>
      <c r="B14" s="7" t="s">
        <v>64</v>
      </c>
      <c r="C14" s="8">
        <v>0</v>
      </c>
    </row>
    <row r="15" spans="1:3" s="11" customFormat="1" ht="40.5" customHeight="1" x14ac:dyDescent="0.2">
      <c r="A15" s="7" t="s">
        <v>16</v>
      </c>
      <c r="B15" s="7" t="s">
        <v>17</v>
      </c>
      <c r="C15" s="8">
        <v>100</v>
      </c>
    </row>
    <row r="16" spans="1:3" ht="22.5" customHeight="1" x14ac:dyDescent="0.2">
      <c r="A16" s="7" t="s">
        <v>18</v>
      </c>
      <c r="B16" s="7" t="s">
        <v>6</v>
      </c>
      <c r="C16" s="8">
        <v>0</v>
      </c>
    </row>
    <row r="17" spans="1:3" ht="22.5" customHeight="1" x14ac:dyDescent="0.2">
      <c r="A17" s="7" t="s">
        <v>19</v>
      </c>
      <c r="B17" s="7" t="s">
        <v>20</v>
      </c>
      <c r="C17" s="8">
        <f>108759.74/1000</f>
        <v>108.75974000000001</v>
      </c>
    </row>
    <row r="18" spans="1:3" s="11" customFormat="1" ht="22.5" customHeight="1" x14ac:dyDescent="0.2">
      <c r="A18" s="7" t="s">
        <v>45</v>
      </c>
      <c r="B18" s="7" t="s">
        <v>46</v>
      </c>
      <c r="C18" s="8">
        <v>0</v>
      </c>
    </row>
    <row r="19" spans="1:3" s="11" customFormat="1" ht="22.5" customHeight="1" x14ac:dyDescent="0.2">
      <c r="A19" s="5" t="s">
        <v>1</v>
      </c>
      <c r="B19" s="5" t="s">
        <v>2</v>
      </c>
      <c r="C19" s="6">
        <f>C20+C25+C26+C27+C28</f>
        <v>150460.81630000001</v>
      </c>
    </row>
    <row r="20" spans="1:3" s="11" customFormat="1" ht="34.5" customHeight="1" x14ac:dyDescent="0.2">
      <c r="A20" s="7" t="s">
        <v>67</v>
      </c>
      <c r="B20" s="7" t="s">
        <v>0</v>
      </c>
      <c r="C20" s="8">
        <f>C21+C22+C23+C24</f>
        <v>150460.81630000001</v>
      </c>
    </row>
    <row r="21" spans="1:3" s="11" customFormat="1" ht="38.25" customHeight="1" x14ac:dyDescent="0.2">
      <c r="A21" s="7" t="s">
        <v>72</v>
      </c>
      <c r="B21" s="7" t="s">
        <v>70</v>
      </c>
      <c r="C21" s="8">
        <f>40376556/1000</f>
        <v>40376.555999999997</v>
      </c>
    </row>
    <row r="22" spans="1:3" s="11" customFormat="1" ht="53.25" customHeight="1" x14ac:dyDescent="0.2">
      <c r="A22" s="7" t="s">
        <v>73</v>
      </c>
      <c r="B22" s="7" t="s">
        <v>71</v>
      </c>
      <c r="C22" s="8">
        <f>25902490.36/1000</f>
        <v>25902.49036</v>
      </c>
    </row>
    <row r="23" spans="1:3" s="11" customFormat="1" ht="36" customHeight="1" x14ac:dyDescent="0.2">
      <c r="A23" s="7" t="s">
        <v>75</v>
      </c>
      <c r="B23" s="7" t="s">
        <v>74</v>
      </c>
      <c r="C23" s="8">
        <f>84181769.94/1000</f>
        <v>84181.769939999998</v>
      </c>
    </row>
    <row r="24" spans="1:3" s="11" customFormat="1" ht="22.5" customHeight="1" x14ac:dyDescent="0.2">
      <c r="A24" s="7" t="s">
        <v>77</v>
      </c>
      <c r="B24" s="7" t="s">
        <v>76</v>
      </c>
      <c r="C24" s="8">
        <v>0</v>
      </c>
    </row>
    <row r="25" spans="1:3" s="11" customFormat="1" ht="33" customHeight="1" x14ac:dyDescent="0.2">
      <c r="A25" s="7" t="s">
        <v>68</v>
      </c>
      <c r="B25" s="7" t="s">
        <v>47</v>
      </c>
      <c r="C25" s="8">
        <v>0</v>
      </c>
    </row>
    <row r="26" spans="1:3" s="11" customFormat="1" ht="35.25" customHeight="1" x14ac:dyDescent="0.2">
      <c r="A26" s="7" t="s">
        <v>80</v>
      </c>
      <c r="B26" s="12" t="s">
        <v>81</v>
      </c>
      <c r="C26" s="8">
        <v>0</v>
      </c>
    </row>
    <row r="27" spans="1:3" s="11" customFormat="1" ht="98.25" customHeight="1" x14ac:dyDescent="0.2">
      <c r="A27" s="7" t="s">
        <v>49</v>
      </c>
      <c r="B27" s="7" t="s">
        <v>65</v>
      </c>
      <c r="C27" s="8">
        <v>0</v>
      </c>
    </row>
    <row r="28" spans="1:3" s="11" customFormat="1" ht="55.5" customHeight="1" x14ac:dyDescent="0.2">
      <c r="A28" s="7" t="s">
        <v>57</v>
      </c>
      <c r="B28" s="7" t="s">
        <v>58</v>
      </c>
      <c r="C28" s="8">
        <v>0</v>
      </c>
    </row>
    <row r="29" spans="1:3" s="11" customFormat="1" ht="30" customHeight="1" x14ac:dyDescent="0.2">
      <c r="A29" s="13"/>
      <c r="B29" s="14" t="s">
        <v>3</v>
      </c>
      <c r="C29" s="15">
        <f>C5+C19</f>
        <v>233502.58429999999</v>
      </c>
    </row>
    <row r="30" spans="1:3" s="19" customFormat="1" ht="20.25" customHeight="1" x14ac:dyDescent="0.2">
      <c r="A30" s="18" t="s">
        <v>4</v>
      </c>
      <c r="B30" s="18"/>
      <c r="C30" s="18"/>
    </row>
    <row r="31" spans="1:3" ht="22.5" customHeight="1" x14ac:dyDescent="0.2">
      <c r="A31" s="10" t="s">
        <v>33</v>
      </c>
      <c r="B31" s="7" t="s">
        <v>25</v>
      </c>
      <c r="C31" s="16">
        <f>721.5+15374.7+3855+2158.5+486.3</f>
        <v>22596</v>
      </c>
    </row>
    <row r="32" spans="1:3" s="11" customFormat="1" ht="20.25" customHeight="1" x14ac:dyDescent="0.2">
      <c r="A32" s="10" t="s">
        <v>34</v>
      </c>
      <c r="B32" s="7" t="s">
        <v>26</v>
      </c>
      <c r="C32" s="16">
        <v>396.5</v>
      </c>
    </row>
    <row r="33" spans="1:3" ht="37.5" customHeight="1" x14ac:dyDescent="0.2">
      <c r="A33" s="10" t="s">
        <v>35</v>
      </c>
      <c r="B33" s="7" t="s">
        <v>27</v>
      </c>
      <c r="C33" s="16">
        <v>2155.6999999999998</v>
      </c>
    </row>
    <row r="34" spans="1:3" s="11" customFormat="1" ht="19.5" customHeight="1" x14ac:dyDescent="0.2">
      <c r="A34" s="10" t="s">
        <v>36</v>
      </c>
      <c r="B34" s="7" t="s">
        <v>28</v>
      </c>
      <c r="C34" s="16">
        <f>8204.5+535</f>
        <v>8739.5</v>
      </c>
    </row>
    <row r="35" spans="1:3" s="11" customFormat="1" ht="26.25" customHeight="1" x14ac:dyDescent="0.2">
      <c r="A35" s="10" t="s">
        <v>37</v>
      </c>
      <c r="B35" s="7" t="s">
        <v>29</v>
      </c>
      <c r="C35" s="16">
        <f>22608.9+61.6</f>
        <v>22670.5</v>
      </c>
    </row>
    <row r="36" spans="1:3" s="11" customFormat="1" ht="27" customHeight="1" x14ac:dyDescent="0.2">
      <c r="A36" s="10" t="s">
        <v>38</v>
      </c>
      <c r="B36" s="7" t="s">
        <v>30</v>
      </c>
      <c r="C36" s="16"/>
    </row>
    <row r="37" spans="1:3" ht="25.5" customHeight="1" x14ac:dyDescent="0.2">
      <c r="A37" s="10" t="s">
        <v>39</v>
      </c>
      <c r="B37" s="7" t="s">
        <v>31</v>
      </c>
      <c r="C37" s="16">
        <v>141095.9</v>
      </c>
    </row>
    <row r="38" spans="1:3" ht="22.5" customHeight="1" x14ac:dyDescent="0.2">
      <c r="A38" s="10" t="s">
        <v>40</v>
      </c>
      <c r="B38" s="7" t="s">
        <v>59</v>
      </c>
      <c r="C38" s="16">
        <v>11958.2</v>
      </c>
    </row>
    <row r="39" spans="1:3" ht="24" customHeight="1" x14ac:dyDescent="0.2">
      <c r="A39" s="10" t="s">
        <v>41</v>
      </c>
      <c r="B39" s="7" t="s">
        <v>50</v>
      </c>
      <c r="C39" s="16"/>
    </row>
    <row r="40" spans="1:3" ht="24" customHeight="1" x14ac:dyDescent="0.2">
      <c r="A40" s="10" t="s">
        <v>42</v>
      </c>
      <c r="B40" s="7" t="s">
        <v>32</v>
      </c>
      <c r="C40" s="16">
        <v>9598.9</v>
      </c>
    </row>
    <row r="41" spans="1:3" ht="21.75" customHeight="1" x14ac:dyDescent="0.2">
      <c r="A41" s="10" t="s">
        <v>43</v>
      </c>
      <c r="B41" s="7" t="s">
        <v>62</v>
      </c>
      <c r="C41" s="16">
        <v>13612.5</v>
      </c>
    </row>
    <row r="42" spans="1:3" ht="22.5" customHeight="1" x14ac:dyDescent="0.2">
      <c r="A42" s="10" t="s">
        <v>51</v>
      </c>
      <c r="B42" s="7" t="s">
        <v>52</v>
      </c>
      <c r="C42" s="16">
        <v>680.5</v>
      </c>
    </row>
    <row r="43" spans="1:3" ht="30" customHeight="1" x14ac:dyDescent="0.2">
      <c r="A43" s="10" t="s">
        <v>53</v>
      </c>
      <c r="B43" s="7" t="s">
        <v>54</v>
      </c>
      <c r="C43" s="16">
        <v>1549.6</v>
      </c>
    </row>
    <row r="44" spans="1:3" ht="57" customHeight="1" x14ac:dyDescent="0.2">
      <c r="A44" s="10" t="s">
        <v>55</v>
      </c>
      <c r="B44" s="7" t="s">
        <v>56</v>
      </c>
      <c r="C44" s="16"/>
    </row>
    <row r="45" spans="1:3" s="22" customFormat="1" ht="30" customHeight="1" x14ac:dyDescent="0.2">
      <c r="A45" s="20" t="s">
        <v>24</v>
      </c>
      <c r="B45" s="20"/>
      <c r="C45" s="21">
        <f>SUM(C31:C44)</f>
        <v>235053.8</v>
      </c>
    </row>
    <row r="46" spans="1:3" s="22" customFormat="1" ht="30" customHeight="1" x14ac:dyDescent="0.2">
      <c r="A46" s="20" t="s">
        <v>78</v>
      </c>
      <c r="B46" s="20"/>
      <c r="C46" s="21">
        <f>C29-C45</f>
        <v>-1551.2157000000007</v>
      </c>
    </row>
    <row r="47" spans="1:3" x14ac:dyDescent="0.2">
      <c r="C47" s="17"/>
    </row>
  </sheetData>
  <autoFilter ref="A3:C3"/>
  <mergeCells count="4">
    <mergeCell ref="A1:C1"/>
    <mergeCell ref="A30:C30"/>
    <mergeCell ref="A45:B45"/>
    <mergeCell ref="A46:B46"/>
  </mergeCells>
  <pageMargins left="0.78740157480314965" right="0.19685039370078741" top="0.19685039370078741" bottom="0.19685039370078741" header="0.11811023622047245" footer="0.11811023622047245"/>
  <pageSetup paperSize="9" scale="80" fitToWidth="0" fitToHeight="0" orientation="portrait" r:id="rId1"/>
  <headerFooter>
    <oddHeader>&amp;C&amp;P</oddHeader>
  </headerFooter>
  <rowBreaks count="1" manualBreakCount="1">
    <brk id="2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2019-11-15T06:14:52Z</dcterms:modified>
</cp:coreProperties>
</file>