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900" windowHeight="1275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N454" i="2"/>
  <c r="N453"/>
  <c r="M442"/>
  <c r="L442"/>
  <c r="M453"/>
  <c r="L453"/>
  <c r="M420"/>
  <c r="M433"/>
  <c r="M403"/>
  <c r="M187"/>
  <c r="M169"/>
  <c r="M108"/>
  <c r="L108"/>
  <c r="M27"/>
  <c r="M26"/>
  <c r="N133"/>
  <c r="M133"/>
  <c r="M317"/>
  <c r="L317"/>
  <c r="M170"/>
  <c r="M158"/>
  <c r="M144" l="1"/>
  <c r="M145"/>
  <c r="M141"/>
  <c r="M142"/>
  <c r="M17"/>
  <c r="N21"/>
  <c r="L17"/>
  <c r="N13"/>
  <c r="L361"/>
  <c r="M361"/>
  <c r="L427"/>
  <c r="L433"/>
  <c r="L425"/>
  <c r="L197"/>
  <c r="L170"/>
  <c r="L158"/>
  <c r="N162"/>
  <c r="N161"/>
  <c r="L145"/>
  <c r="L144" s="1"/>
  <c r="L142"/>
  <c r="L141" s="1"/>
  <c r="N108" l="1"/>
  <c r="M423"/>
  <c r="M399"/>
  <c r="M368"/>
  <c r="M370"/>
  <c r="M319"/>
  <c r="M218"/>
  <c r="L218"/>
  <c r="N229"/>
  <c r="L139"/>
  <c r="M136"/>
  <c r="M128"/>
  <c r="L128"/>
  <c r="N130"/>
  <c r="M119"/>
  <c r="L119"/>
  <c r="N119" l="1"/>
  <c r="M36"/>
  <c r="M427"/>
  <c r="M291"/>
  <c r="M287" l="1"/>
  <c r="L287"/>
  <c r="M279"/>
  <c r="M49" l="1"/>
  <c r="M11"/>
  <c r="M249"/>
  <c r="L438" l="1"/>
  <c r="N189"/>
  <c r="N58"/>
  <c r="M341"/>
  <c r="M355"/>
  <c r="N365"/>
  <c r="M363"/>
  <c r="L363"/>
  <c r="M68"/>
  <c r="M67" s="1"/>
  <c r="M431" l="1"/>
  <c r="M410"/>
  <c r="M449"/>
  <c r="M448" s="1"/>
  <c r="M446"/>
  <c r="M444"/>
  <c r="M438"/>
  <c r="M437" s="1"/>
  <c r="M436" s="1"/>
  <c r="M435" s="1"/>
  <c r="M425"/>
  <c r="M421"/>
  <c r="M415"/>
  <c r="M414" s="1"/>
  <c r="M413" s="1"/>
  <c r="M405"/>
  <c r="M401"/>
  <c r="M390"/>
  <c r="M389" s="1"/>
  <c r="M388" s="1"/>
  <c r="M387" s="1"/>
  <c r="M381"/>
  <c r="M380" s="1"/>
  <c r="M379" s="1"/>
  <c r="M378" s="1"/>
  <c r="M376"/>
  <c r="M375" s="1"/>
  <c r="M372"/>
  <c r="M357"/>
  <c r="M353"/>
  <c r="M349"/>
  <c r="M348" s="1"/>
  <c r="M346"/>
  <c r="M345" s="1"/>
  <c r="M343"/>
  <c r="M338"/>
  <c r="M337" s="1"/>
  <c r="M334"/>
  <c r="M333" s="1"/>
  <c r="M331"/>
  <c r="M330" s="1"/>
  <c r="M328"/>
  <c r="M327" s="1"/>
  <c r="M324"/>
  <c r="M323" s="1"/>
  <c r="M322" s="1"/>
  <c r="M316"/>
  <c r="M315" s="1"/>
  <c r="M306"/>
  <c r="M305" s="1"/>
  <c r="M296"/>
  <c r="M295" s="1"/>
  <c r="M289"/>
  <c r="M281"/>
  <c r="M277"/>
  <c r="M273"/>
  <c r="M272" s="1"/>
  <c r="M270"/>
  <c r="M269" s="1"/>
  <c r="M266"/>
  <c r="M265" s="1"/>
  <c r="M256"/>
  <c r="M255" s="1"/>
  <c r="M252"/>
  <c r="M251" s="1"/>
  <c r="M248"/>
  <c r="M246"/>
  <c r="M245" s="1"/>
  <c r="M242"/>
  <c r="M241" s="1"/>
  <c r="M239"/>
  <c r="M238" s="1"/>
  <c r="M232"/>
  <c r="M231" s="1"/>
  <c r="M217"/>
  <c r="M213"/>
  <c r="M212" s="1"/>
  <c r="M209"/>
  <c r="M208" s="1"/>
  <c r="M197"/>
  <c r="M196" s="1"/>
  <c r="M192"/>
  <c r="M190"/>
  <c r="M185"/>
  <c r="M182" s="1"/>
  <c r="M177"/>
  <c r="M176" s="1"/>
  <c r="M172"/>
  <c r="M167"/>
  <c r="M164" s="1"/>
  <c r="M157"/>
  <c r="M155"/>
  <c r="M154" s="1"/>
  <c r="M152"/>
  <c r="M150"/>
  <c r="M149" s="1"/>
  <c r="M139"/>
  <c r="M138" s="1"/>
  <c r="M134"/>
  <c r="M127"/>
  <c r="M123"/>
  <c r="M122" s="1"/>
  <c r="M117"/>
  <c r="M116" s="1"/>
  <c r="M115" s="1"/>
  <c r="M113"/>
  <c r="M112" s="1"/>
  <c r="M111" s="1"/>
  <c r="M103"/>
  <c r="M101"/>
  <c r="M99"/>
  <c r="M97"/>
  <c r="M91"/>
  <c r="M89"/>
  <c r="M87"/>
  <c r="M81"/>
  <c r="M80" s="1"/>
  <c r="M78"/>
  <c r="M77" s="1"/>
  <c r="M64"/>
  <c r="M62"/>
  <c r="M60"/>
  <c r="M57"/>
  <c r="M53"/>
  <c r="M51"/>
  <c r="M40"/>
  <c r="M38"/>
  <c r="M34"/>
  <c r="M31"/>
  <c r="M29"/>
  <c r="M23"/>
  <c r="M15"/>
  <c r="M13"/>
  <c r="M276" l="1"/>
  <c r="M275" s="1"/>
  <c r="M59"/>
  <c r="M56"/>
  <c r="M33"/>
  <c r="M443"/>
  <c r="M367"/>
  <c r="M28"/>
  <c r="M340"/>
  <c r="M336" s="1"/>
  <c r="M441"/>
  <c r="M440" s="1"/>
  <c r="M455" s="1"/>
  <c r="M419"/>
  <c r="M418" s="1"/>
  <c r="M417" s="1"/>
  <c r="M398"/>
  <c r="M397" s="1"/>
  <c r="M396" s="1"/>
  <c r="M395" s="1"/>
  <c r="M360"/>
  <c r="M352"/>
  <c r="M326"/>
  <c r="M268"/>
  <c r="M254"/>
  <c r="M216"/>
  <c r="M175"/>
  <c r="M163"/>
  <c r="M148"/>
  <c r="M121"/>
  <c r="M110" s="1"/>
  <c r="M96"/>
  <c r="M95" s="1"/>
  <c r="M94" s="1"/>
  <c r="M86"/>
  <c r="M85" s="1"/>
  <c r="M84" s="1"/>
  <c r="M10"/>
  <c r="M9" s="1"/>
  <c r="M8" s="1"/>
  <c r="M7" s="1"/>
  <c r="M195"/>
  <c r="M294"/>
  <c r="M293" s="1"/>
  <c r="N320"/>
  <c r="L187"/>
  <c r="N187" s="1"/>
  <c r="L57"/>
  <c r="N57" s="1"/>
  <c r="N107"/>
  <c r="N114"/>
  <c r="N118"/>
  <c r="N124"/>
  <c r="N125"/>
  <c r="N126"/>
  <c r="N129"/>
  <c r="N132"/>
  <c r="N135"/>
  <c r="N137"/>
  <c r="N140"/>
  <c r="N151"/>
  <c r="N153"/>
  <c r="N156"/>
  <c r="N159"/>
  <c r="N160"/>
  <c r="N165"/>
  <c r="N166"/>
  <c r="N168"/>
  <c r="N173"/>
  <c r="N178"/>
  <c r="N179"/>
  <c r="N180"/>
  <c r="N183"/>
  <c r="N184"/>
  <c r="N186"/>
  <c r="N191"/>
  <c r="N193"/>
  <c r="N198"/>
  <c r="N199"/>
  <c r="N201"/>
  <c r="N202"/>
  <c r="N203"/>
  <c r="N204"/>
  <c r="N205"/>
  <c r="N206"/>
  <c r="N207"/>
  <c r="N210"/>
  <c r="N211"/>
  <c r="N214"/>
  <c r="N215"/>
  <c r="N219"/>
  <c r="N220"/>
  <c r="N221"/>
  <c r="N222"/>
  <c r="N223"/>
  <c r="N224"/>
  <c r="N225"/>
  <c r="N226"/>
  <c r="N227"/>
  <c r="N228"/>
  <c r="N230"/>
  <c r="N233"/>
  <c r="N234"/>
  <c r="N235"/>
  <c r="N236"/>
  <c r="N237"/>
  <c r="N240"/>
  <c r="N243"/>
  <c r="N244"/>
  <c r="N247"/>
  <c r="N250"/>
  <c r="N253"/>
  <c r="N257"/>
  <c r="N258"/>
  <c r="N259"/>
  <c r="N260"/>
  <c r="N261"/>
  <c r="N262"/>
  <c r="N263"/>
  <c r="N264"/>
  <c r="N267"/>
  <c r="N271"/>
  <c r="N274"/>
  <c r="N278"/>
  <c r="N280"/>
  <c r="N282"/>
  <c r="N283"/>
  <c r="N284"/>
  <c r="N285"/>
  <c r="N286"/>
  <c r="N290"/>
  <c r="N292"/>
  <c r="N297"/>
  <c r="N298"/>
  <c r="N299"/>
  <c r="N300"/>
  <c r="N301"/>
  <c r="N302"/>
  <c r="N303"/>
  <c r="N304"/>
  <c r="N307"/>
  <c r="N308"/>
  <c r="N309"/>
  <c r="N310"/>
  <c r="N311"/>
  <c r="N312"/>
  <c r="N313"/>
  <c r="N314"/>
  <c r="N318"/>
  <c r="N325"/>
  <c r="N329"/>
  <c r="N332"/>
  <c r="N335"/>
  <c r="N339"/>
  <c r="N342"/>
  <c r="N344"/>
  <c r="N347"/>
  <c r="N350"/>
  <c r="N354"/>
  <c r="N356"/>
  <c r="N358"/>
  <c r="N359"/>
  <c r="N364"/>
  <c r="N366"/>
  <c r="N369"/>
  <c r="N371"/>
  <c r="N373"/>
  <c r="N374"/>
  <c r="N377"/>
  <c r="N382"/>
  <c r="N383"/>
  <c r="N384"/>
  <c r="N385"/>
  <c r="N386"/>
  <c r="N391"/>
  <c r="N392"/>
  <c r="N393"/>
  <c r="N394"/>
  <c r="N400"/>
  <c r="N402"/>
  <c r="N404"/>
  <c r="N406"/>
  <c r="N407"/>
  <c r="N408"/>
  <c r="N409"/>
  <c r="N411"/>
  <c r="N412"/>
  <c r="N416"/>
  <c r="N422"/>
  <c r="N424"/>
  <c r="N426"/>
  <c r="N428"/>
  <c r="N429"/>
  <c r="N430"/>
  <c r="N432"/>
  <c r="N439"/>
  <c r="N445"/>
  <c r="N447"/>
  <c r="N450"/>
  <c r="N451"/>
  <c r="N218"/>
  <c r="L334"/>
  <c r="N334" s="1"/>
  <c r="L252"/>
  <c r="N252" s="1"/>
  <c r="L249"/>
  <c r="N249" s="1"/>
  <c r="L56" l="1"/>
  <c r="L55" s="1"/>
  <c r="M55"/>
  <c r="N55" s="1"/>
  <c r="M194"/>
  <c r="M147"/>
  <c r="M25" s="1"/>
  <c r="M351"/>
  <c r="M321" s="1"/>
  <c r="N452"/>
  <c r="L248"/>
  <c r="N248" s="1"/>
  <c r="L251"/>
  <c r="L333"/>
  <c r="N333" s="1"/>
  <c r="N251"/>
  <c r="N158"/>
  <c r="L81"/>
  <c r="L78"/>
  <c r="L77" s="1"/>
  <c r="L68"/>
  <c r="N56" l="1"/>
  <c r="N106"/>
  <c r="L80"/>
  <c r="L449"/>
  <c r="N449" s="1"/>
  <c r="L246"/>
  <c r="N246" s="1"/>
  <c r="L123"/>
  <c r="L277"/>
  <c r="L34"/>
  <c r="L346"/>
  <c r="N346" s="1"/>
  <c r="L103"/>
  <c r="L192"/>
  <c r="N192" s="1"/>
  <c r="L190"/>
  <c r="N190" s="1"/>
  <c r="L167"/>
  <c r="N167" s="1"/>
  <c r="L136"/>
  <c r="L131"/>
  <c r="N131" s="1"/>
  <c r="L53"/>
  <c r="N277" l="1"/>
  <c r="N105"/>
  <c r="L122"/>
  <c r="N122" s="1"/>
  <c r="N123"/>
  <c r="L134"/>
  <c r="N136"/>
  <c r="L245"/>
  <c r="N245" s="1"/>
  <c r="N317"/>
  <c r="L319"/>
  <c r="N319" s="1"/>
  <c r="N134" l="1"/>
  <c r="N104"/>
  <c r="L127"/>
  <c r="N128"/>
  <c r="L316"/>
  <c r="N103" l="1"/>
  <c r="L315"/>
  <c r="N315" s="1"/>
  <c r="N316"/>
  <c r="L121"/>
  <c r="N121" s="1"/>
  <c r="N127"/>
  <c r="L446"/>
  <c r="N446" s="1"/>
  <c r="L444"/>
  <c r="N444" s="1"/>
  <c r="L431"/>
  <c r="N431" s="1"/>
  <c r="N427"/>
  <c r="N425"/>
  <c r="L423"/>
  <c r="N423" s="1"/>
  <c r="L421"/>
  <c r="L415"/>
  <c r="L410"/>
  <c r="N410" s="1"/>
  <c r="L405"/>
  <c r="N405" s="1"/>
  <c r="L403"/>
  <c r="N403" s="1"/>
  <c r="L401"/>
  <c r="N401" s="1"/>
  <c r="L399"/>
  <c r="N399" s="1"/>
  <c r="L357"/>
  <c r="N357" s="1"/>
  <c r="L355"/>
  <c r="N355" s="1"/>
  <c r="L239"/>
  <c r="L232"/>
  <c r="L89"/>
  <c r="L67"/>
  <c r="L390"/>
  <c r="L381"/>
  <c r="N421" l="1"/>
  <c r="L420"/>
  <c r="N102"/>
  <c r="L380"/>
  <c r="N381"/>
  <c r="L231"/>
  <c r="N231" s="1"/>
  <c r="N232"/>
  <c r="L389"/>
  <c r="N390"/>
  <c r="L238"/>
  <c r="N238" s="1"/>
  <c r="N239"/>
  <c r="L414"/>
  <c r="N415"/>
  <c r="L437"/>
  <c r="N438"/>
  <c r="L398"/>
  <c r="N398" s="1"/>
  <c r="L443"/>
  <c r="N443" s="1"/>
  <c r="L376"/>
  <c r="L372"/>
  <c r="N372" s="1"/>
  <c r="L370"/>
  <c r="N370" s="1"/>
  <c r="L368"/>
  <c r="N368" s="1"/>
  <c r="N363"/>
  <c r="L353"/>
  <c r="L349"/>
  <c r="L345"/>
  <c r="N345" s="1"/>
  <c r="L343"/>
  <c r="N343" s="1"/>
  <c r="L341"/>
  <c r="N341" s="1"/>
  <c r="L338"/>
  <c r="L331"/>
  <c r="L328"/>
  <c r="L324"/>
  <c r="L306"/>
  <c r="L296"/>
  <c r="L291"/>
  <c r="N291" s="1"/>
  <c r="L289"/>
  <c r="N289" s="1"/>
  <c r="L281"/>
  <c r="L279"/>
  <c r="N279" s="1"/>
  <c r="L273"/>
  <c r="L270"/>
  <c r="L266"/>
  <c r="L256"/>
  <c r="L242"/>
  <c r="L217"/>
  <c r="L213"/>
  <c r="L209"/>
  <c r="L185"/>
  <c r="L177"/>
  <c r="L172"/>
  <c r="L169" s="1"/>
  <c r="L164"/>
  <c r="N164" s="1"/>
  <c r="L157"/>
  <c r="N157" s="1"/>
  <c r="L155"/>
  <c r="L152"/>
  <c r="L150"/>
  <c r="L117"/>
  <c r="L113"/>
  <c r="L101"/>
  <c r="N101" s="1"/>
  <c r="L99"/>
  <c r="L97"/>
  <c r="L91"/>
  <c r="L87"/>
  <c r="L64"/>
  <c r="L62"/>
  <c r="L60"/>
  <c r="L51"/>
  <c r="L49"/>
  <c r="L40"/>
  <c r="L38"/>
  <c r="L36"/>
  <c r="L31"/>
  <c r="L29"/>
  <c r="L23"/>
  <c r="L15"/>
  <c r="L13"/>
  <c r="L11"/>
  <c r="L10" s="1"/>
  <c r="L96" l="1"/>
  <c r="L9"/>
  <c r="N281"/>
  <c r="L276"/>
  <c r="N276" s="1"/>
  <c r="L33"/>
  <c r="L112"/>
  <c r="N112" s="1"/>
  <c r="N113"/>
  <c r="L138"/>
  <c r="N139"/>
  <c r="N152"/>
  <c r="N169"/>
  <c r="N172"/>
  <c r="L182"/>
  <c r="N182" s="1"/>
  <c r="N185"/>
  <c r="L208"/>
  <c r="N208" s="1"/>
  <c r="N209"/>
  <c r="N217"/>
  <c r="L255"/>
  <c r="N255" s="1"/>
  <c r="N256"/>
  <c r="L269"/>
  <c r="N269" s="1"/>
  <c r="N270"/>
  <c r="L295"/>
  <c r="N295" s="1"/>
  <c r="N296"/>
  <c r="L323"/>
  <c r="N323" s="1"/>
  <c r="N324"/>
  <c r="L330"/>
  <c r="N330" s="1"/>
  <c r="N331"/>
  <c r="L352"/>
  <c r="N352" s="1"/>
  <c r="N353"/>
  <c r="L375"/>
  <c r="N375" s="1"/>
  <c r="N376"/>
  <c r="L419"/>
  <c r="N420"/>
  <c r="L436"/>
  <c r="N437"/>
  <c r="L413"/>
  <c r="N413" s="1"/>
  <c r="N414"/>
  <c r="L388"/>
  <c r="N389"/>
  <c r="L379"/>
  <c r="N380"/>
  <c r="L116"/>
  <c r="L115" s="1"/>
  <c r="N117"/>
  <c r="L149"/>
  <c r="N149" s="1"/>
  <c r="N150"/>
  <c r="L154"/>
  <c r="N154" s="1"/>
  <c r="N155"/>
  <c r="L176"/>
  <c r="N177"/>
  <c r="L196"/>
  <c r="N196" s="1"/>
  <c r="N197"/>
  <c r="L212"/>
  <c r="N212" s="1"/>
  <c r="N213"/>
  <c r="L241"/>
  <c r="N241" s="1"/>
  <c r="N242"/>
  <c r="L265"/>
  <c r="N265" s="1"/>
  <c r="N266"/>
  <c r="L272"/>
  <c r="N272" s="1"/>
  <c r="N273"/>
  <c r="L305"/>
  <c r="N305" s="1"/>
  <c r="N306"/>
  <c r="L327"/>
  <c r="N328"/>
  <c r="L337"/>
  <c r="N337" s="1"/>
  <c r="N338"/>
  <c r="L348"/>
  <c r="N348" s="1"/>
  <c r="N349"/>
  <c r="L397"/>
  <c r="N397" s="1"/>
  <c r="L28"/>
  <c r="L86"/>
  <c r="L340"/>
  <c r="N340" s="1"/>
  <c r="L163"/>
  <c r="N163" s="1"/>
  <c r="L367"/>
  <c r="N367" s="1"/>
  <c r="L59"/>
  <c r="L360"/>
  <c r="N360" s="1"/>
  <c r="L268"/>
  <c r="N268" s="1"/>
  <c r="L111"/>
  <c r="N138" l="1"/>
  <c r="L133"/>
  <c r="L110" s="1"/>
  <c r="L336"/>
  <c r="N336" s="1"/>
  <c r="L322"/>
  <c r="N322" s="1"/>
  <c r="L254"/>
  <c r="N254" s="1"/>
  <c r="L195"/>
  <c r="N195" s="1"/>
  <c r="L148"/>
  <c r="N148" s="1"/>
  <c r="L275"/>
  <c r="N275" s="1"/>
  <c r="N100"/>
  <c r="L294"/>
  <c r="L293" s="1"/>
  <c r="N293" s="1"/>
  <c r="N176"/>
  <c r="L175"/>
  <c r="N175" s="1"/>
  <c r="N111"/>
  <c r="L95"/>
  <c r="N327"/>
  <c r="L326"/>
  <c r="N326" s="1"/>
  <c r="N115"/>
  <c r="N116"/>
  <c r="L378"/>
  <c r="N378" s="1"/>
  <c r="N379"/>
  <c r="L387"/>
  <c r="N387" s="1"/>
  <c r="N388"/>
  <c r="L435"/>
  <c r="N435" s="1"/>
  <c r="N436"/>
  <c r="L418"/>
  <c r="N419"/>
  <c r="L216"/>
  <c r="N216" s="1"/>
  <c r="L85"/>
  <c r="L8"/>
  <c r="L351"/>
  <c r="N351" s="1"/>
  <c r="L396"/>
  <c r="N396" s="1"/>
  <c r="L27"/>
  <c r="L26" s="1"/>
  <c r="L321" l="1"/>
  <c r="N321" s="1"/>
  <c r="N294"/>
  <c r="L194"/>
  <c r="N194" s="1"/>
  <c r="L147"/>
  <c r="N147" s="1"/>
  <c r="N110"/>
  <c r="N99"/>
  <c r="L84"/>
  <c r="L417"/>
  <c r="N417" s="1"/>
  <c r="N418"/>
  <c r="L94"/>
  <c r="L7"/>
  <c r="L395"/>
  <c r="N395" s="1"/>
  <c r="N98" l="1"/>
  <c r="L25"/>
  <c r="L448"/>
  <c r="N97" l="1"/>
  <c r="N448"/>
  <c r="N96" l="1"/>
  <c r="L441"/>
  <c r="N442"/>
  <c r="N44"/>
  <c r="N95" l="1"/>
  <c r="L440"/>
  <c r="L455" s="1"/>
  <c r="N455" s="1"/>
  <c r="N441"/>
  <c r="N43"/>
  <c r="N94" l="1"/>
  <c r="N440"/>
  <c r="N93" l="1"/>
  <c r="N41"/>
  <c r="N92" l="1"/>
  <c r="N91" l="1"/>
  <c r="N39"/>
  <c r="N90" l="1"/>
  <c r="N38"/>
  <c r="N89" l="1"/>
  <c r="N37"/>
  <c r="N88" l="1"/>
  <c r="N36"/>
  <c r="N87" l="1"/>
  <c r="N35"/>
  <c r="N86" l="1"/>
  <c r="N34"/>
  <c r="N85" l="1"/>
  <c r="N84" l="1"/>
  <c r="N32"/>
  <c r="N83" l="1"/>
  <c r="N31"/>
  <c r="N82" l="1"/>
  <c r="N30"/>
  <c r="N81" l="1"/>
  <c r="N29"/>
  <c r="N80" l="1"/>
  <c r="N28"/>
  <c r="N79" l="1"/>
  <c r="N27"/>
  <c r="N78" l="1"/>
  <c r="N26"/>
  <c r="N77" l="1"/>
  <c r="N25"/>
  <c r="N76" l="1"/>
  <c r="N24"/>
  <c r="N75" l="1"/>
  <c r="N23"/>
  <c r="N74" l="1"/>
  <c r="N22"/>
  <c r="N73" l="1"/>
  <c r="N20"/>
  <c r="N72" l="1"/>
  <c r="N19"/>
  <c r="N71" l="1"/>
  <c r="N18"/>
  <c r="N70" l="1"/>
  <c r="N17"/>
  <c r="N69" l="1"/>
  <c r="N16"/>
  <c r="N68" l="1"/>
  <c r="N15"/>
  <c r="N67" l="1"/>
  <c r="N14"/>
  <c r="N66" l="1"/>
  <c r="N65" l="1"/>
  <c r="N12"/>
  <c r="N64" l="1"/>
  <c r="N11"/>
  <c r="N63" l="1"/>
  <c r="N10"/>
  <c r="N62" l="1"/>
  <c r="N9"/>
  <c r="N61" l="1"/>
  <c r="N7"/>
  <c r="N8"/>
  <c r="N60" l="1"/>
  <c r="N59" l="1"/>
  <c r="N54" l="1"/>
  <c r="N53" l="1"/>
  <c r="N52" l="1"/>
  <c r="N51" l="1"/>
  <c r="N50" l="1"/>
  <c r="N49" l="1"/>
  <c r="N48" l="1"/>
  <c r="N47" l="1"/>
  <c r="N46" l="1"/>
  <c r="N45" l="1"/>
  <c r="N40" l="1"/>
  <c r="N33"/>
</calcChain>
</file>

<file path=xl/sharedStrings.xml><?xml version="1.0" encoding="utf-8"?>
<sst xmlns="http://schemas.openxmlformats.org/spreadsheetml/2006/main" count="2879" uniqueCount="343">
  <si>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</si>
  <si>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</si>
  <si>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</si>
  <si>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</si>
  <si>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</si>
  <si>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</si>
  <si>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</si>
  <si>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</si>
  <si>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</si>
  <si>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</si>
  <si>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</si>
  <si>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</si>
  <si>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</si>
  <si>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</si>
  <si>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</si>
  <si>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</si>
  <si>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</si>
  <si>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</si>
  <si>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</si>
  <si>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</si>
  <si>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</si>
  <si>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</si>
  <si>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</si>
  <si>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</si>
  <si>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</si>
  <si>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</si>
  <si>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</si>
  <si>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</si>
  <si>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</si>
  <si>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</si>
  <si>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</si>
  <si>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</si>
  <si>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</si>
  <si>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</si>
  <si>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</si>
  <si>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</si>
  <si>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</si>
  <si>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</si>
  <si>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</si>
  <si>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</si>
  <si>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</si>
  <si>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</si>
  <si>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</si>
  <si>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</si>
  <si>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</si>
  <si>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</si>
  <si>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</si>
  <si>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</si>
  <si>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</si>
  <si>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</si>
  <si>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</si>
  <si>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</si>
  <si>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</si>
  <si>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</si>
  <si>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</si>
  <si>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</si>
  <si>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</si>
  <si>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</si>
  <si>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</si>
  <si>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</si>
  <si>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</si>
  <si>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</si>
  <si>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</si>
  <si>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</si>
  <si>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>0111</t>
  </si>
  <si>
    <t>7000010120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</si>
  <si>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</si>
  <si>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</si>
  <si>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</si>
  <si>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</si>
  <si>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</si>
  <si>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</si>
  <si>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</si>
  <si>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</si>
  <si>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</si>
  <si>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</si>
  <si>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</si>
  <si>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</si>
  <si>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</si>
  <si>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</si>
  <si>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</si>
  <si>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</si>
  <si>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</si>
  <si>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</si>
  <si>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</si>
  <si>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</si>
  <si>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</si>
  <si>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</si>
  <si>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</si>
  <si>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</si>
  <si>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</si>
  <si>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</si>
  <si>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</si>
  <si>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</si>
  <si>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</si>
  <si>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</si>
  <si>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</si>
  <si>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</si>
  <si>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</si>
  <si>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</si>
  <si>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</si>
  <si>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</si>
  <si>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</si>
  <si>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</si>
  <si>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</si>
  <si>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</si>
  <si>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</si>
  <si>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</si>
  <si>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</si>
  <si>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</si>
  <si>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</si>
  <si>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</si>
  <si>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</si>
  <si>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</si>
  <si>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</si>
  <si>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</si>
  <si>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</si>
  <si>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</si>
  <si>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</si>
  <si>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</si>
  <si>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</si>
  <si>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</si>
  <si>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</si>
  <si>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</si>
  <si>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</si>
  <si>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</si>
  <si>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</si>
  <si>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</si>
  <si>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</si>
  <si>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</si>
  <si>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</si>
  <si>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</si>
  <si>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</si>
  <si>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</si>
  <si>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</si>
  <si>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</si>
  <si>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</si>
  <si>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</si>
  <si>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</si>
  <si>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</si>
  <si>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</si>
  <si>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</si>
  <si>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</si>
  <si>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</si>
  <si>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</si>
  <si>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</si>
  <si>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</si>
  <si>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</si>
  <si>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</si>
  <si>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</si>
  <si>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</si>
  <si>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</si>
  <si>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</si>
  <si>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</si>
  <si>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</si>
  <si>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</si>
  <si>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</si>
  <si>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</si>
  <si>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</si>
  <si>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</si>
  <si>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</si>
  <si>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</si>
  <si>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</si>
  <si>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</si>
  <si>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</si>
  <si>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</si>
  <si>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</si>
  <si>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</si>
  <si>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</si>
  <si>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</si>
  <si>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</si>
  <si>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</si>
  <si>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</si>
  <si>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</si>
  <si>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</si>
  <si>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</si>
  <si>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</si>
  <si>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</si>
  <si>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</si>
  <si>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</si>
  <si>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</si>
  <si>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</si>
  <si>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</si>
  <si>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</si>
  <si>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</si>
  <si>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</si>
  <si>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</si>
  <si>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</si>
  <si>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</si>
  <si>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</si>
  <si>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</si>
  <si>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</si>
  <si>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</si>
  <si>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</si>
  <si>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</si>
  <si>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</si>
  <si>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</si>
  <si>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</si>
  <si>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</si>
  <si>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</si>
  <si>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</si>
  <si>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</si>
  <si>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</si>
  <si>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</si>
  <si>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</si>
  <si>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</si>
  <si>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</si>
  <si>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</si>
  <si>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</si>
  <si>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</si>
  <si>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</si>
  <si>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</si>
  <si>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</si>
  <si>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</si>
  <si>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</si>
  <si>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</si>
  <si>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</si>
  <si>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</si>
  <si>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</si>
  <si>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</si>
  <si>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</si>
  <si>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</si>
  <si>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</si>
  <si>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</si>
  <si>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</si>
  <si>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</si>
  <si>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</si>
  <si>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</si>
  <si>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</si>
  <si>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</si>
  <si>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</si>
  <si>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</si>
  <si>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</si>
  <si>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</si>
  <si>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</si>
  <si>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</si>
  <si>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</si>
  <si>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</si>
  <si>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</si>
  <si>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</si>
  <si>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</si>
  <si>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</si>
  <si>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</si>
  <si>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</si>
  <si>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</si>
  <si>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</si>
  <si>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</si>
  <si>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</si>
  <si>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</si>
  <si>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</si>
  <si>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</si>
  <si>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</si>
  <si>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</si>
  <si>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</si>
  <si>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</si>
  <si>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</si>
  <si>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</si>
  <si>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</si>
  <si>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</si>
  <si>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</si>
  <si>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</si>
  <si>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</si>
  <si>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</si>
  <si>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</si>
  <si>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</si>
  <si>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</si>
  <si>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</si>
  <si>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</si>
  <si>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</si>
  <si>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</si>
  <si>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</si>
  <si>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</si>
  <si>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</si>
  <si>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</si>
  <si>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</si>
  <si>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</si>
  <si>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</si>
  <si>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</si>
  <si>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</si>
  <si>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</si>
  <si>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</si>
  <si>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</si>
  <si>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</si>
  <si>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</si>
  <si>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</si>
  <si>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</si>
  <si>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</si>
  <si>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</si>
  <si>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</si>
  <si>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</si>
  <si>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</si>
  <si>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0230216170</t>
  </si>
  <si>
    <t>Обеспечение сохранности автомобильных дорог местного значения и условий безопасности по ним</t>
  </si>
  <si>
    <t>Организация и осуществление деятельности в сфере охраны труда и уведомительной рекомендации территериальных соглашений и коллективных договоров 9614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</si>
  <si>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среда </t>
  </si>
  <si>
    <t>02401R5550</t>
  </si>
  <si>
    <t xml:space="preserve">Поддержка государственных и муниципальных программ формирования современной городской среды 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</si>
  <si>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</si>
  <si>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02401L5550</t>
  </si>
  <si>
    <t>Резервные средства</t>
  </si>
  <si>
    <t>Повышение качаствапредоставления муниципальных услуг</t>
  </si>
  <si>
    <t>Субсидии бюджетным учреждениям на иные цели</t>
  </si>
  <si>
    <t>Увеличение стоимости основных средств ( текущие расходы)</t>
  </si>
  <si>
    <t>0210518640</t>
  </si>
  <si>
    <t>02105S8640</t>
  </si>
  <si>
    <t>Увеличение стоимости материальных запасов  (кроме питания) (текущие расходы)</t>
  </si>
  <si>
    <t>Работы,услуги по содержанию имущества (текущие расходы)</t>
  </si>
  <si>
    <t>Отдельные мероприятия по развитию образования</t>
  </si>
  <si>
    <t>0260614820</t>
  </si>
  <si>
    <t xml:space="preserve"> Увеличение стоимости основных средств (текущие расходы)</t>
  </si>
  <si>
    <t>02606S4820</t>
  </si>
  <si>
    <t>02704L0200</t>
  </si>
  <si>
    <t>Обеспечение жильем молодых семей в рамках федеральной целевой программы "Жилище" на 2015-2020годы</t>
  </si>
  <si>
    <t>02704R0200</t>
  </si>
  <si>
    <t>ОБРАЗОВАНИЕ</t>
  </si>
  <si>
    <t>0700</t>
  </si>
  <si>
    <t>Прочие мероприятия по благоустройству</t>
  </si>
  <si>
    <t>0250670050</t>
  </si>
  <si>
    <t xml:space="preserve">      Обеспечение проведения выборов и референдумов</t>
  </si>
  <si>
    <t xml:space="preserve">        Организация проведение выборов и референдумов</t>
  </si>
  <si>
    <t xml:space="preserve">          Специальные расходы</t>
  </si>
  <si>
    <t>7000010110</t>
  </si>
  <si>
    <t>0107</t>
  </si>
  <si>
    <t>880</t>
  </si>
  <si>
    <t>634</t>
  </si>
  <si>
    <t>1005</t>
  </si>
  <si>
    <t xml:space="preserve">      Сельское хозяйство и рыболовство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</si>
  <si>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в части местного бюджета</t>
  </si>
  <si>
    <t>02102S2510</t>
  </si>
  <si>
    <t>Увеличение стоимости основных средств (текущие расходы)</t>
  </si>
  <si>
    <t>АНАЛИЗ ИСПОЛНЕНИЯ СВОДНОЙ БЮДЖЕТНОЙ РОСПИСИ 
БЮДЖЕТА ГОРОДСКОГО ОКРУГА "ГОРОД ФОКИНО" (РАСХОДЫ) 
на  01.11.2017г.</t>
  </si>
  <si>
    <t>Исполнено на 01.11.2017г.</t>
  </si>
  <si>
    <t>Уплата иных платежей</t>
  </si>
  <si>
    <t>Государственная поддержка малого среднего предпринимательства, включая крестьянские (фермерские) хозяйства в части софинансирования</t>
  </si>
  <si>
    <t>02108L5270</t>
  </si>
  <si>
    <t xml:space="preserve">          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</si>
  <si>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</si>
  <si>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02108R5270</t>
  </si>
  <si>
    <t>Друние вопросы в области национальной экономики</t>
  </si>
  <si>
    <t>Увличение стоимости материальных запасов (текущие расходы)</t>
  </si>
  <si>
    <t>Прочая закупка товаров, работ и услуг для обеспечения государственных (муниципальных) нужд</t>
  </si>
  <si>
    <t>Прочие работы, услуги (текущие расходы)</t>
  </si>
  <si>
    <t>850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</si>
</sst>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2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3" xfId="6" applyNumberFormat="1" applyFont="1" applyAlignment="1" applyProtection="1">
      <alignment horizontal="left" vertical="top" wrapText="1"/>
    </xf>
    <xf numFmtId="49" fontId="7" fillId="0" borderId="3" xfId="7" applyNumberFormat="1" applyFont="1" applyAlignment="1" applyProtection="1">
      <alignment horizontal="left" vertical="top" shrinkToFit="1"/>
    </xf>
    <xf numFmtId="0" fontId="8" fillId="0" borderId="3" xfId="6" applyNumberFormat="1" applyFont="1" applyAlignment="1" applyProtection="1">
      <alignment horizontal="left" vertical="top" wrapText="1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474"/>
  <sheetViews>
    <sheetView showGridLines="0" tabSelected="1" zoomScale="110" zoomScaleNormal="110" workbookViewId="0">
      <selection activeCell="N454" sqref="N454"/>
    </sheetView>
  </sheetViews>
  <sheetFormatPr defaultColWidth="9.140625"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6" style="1" customWidth="1"/>
    <col min="6" max="7" width="9.140625" style="1" hidden="1"/>
    <col min="8" max="8" width="5.7109375" style="1" customWidth="1"/>
    <col min="9" max="11" width="9.140625" style="1" hidden="1"/>
    <col min="12" max="12" width="13.5703125" style="1" customWidth="1"/>
    <col min="13" max="13" width="13.42578125" style="1" customWidth="1"/>
    <col min="14" max="14" width="7.42578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4"/>
      <c r="B1" s="25"/>
      <c r="C1" s="25"/>
      <c r="D1" s="25"/>
      <c r="E1" s="25"/>
      <c r="F1" s="25"/>
      <c r="G1" s="25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31" t="s">
        <v>330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6" ht="13.5" hidden="1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6" ht="12" hidden="1" customHeight="1">
      <c r="A4" s="28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6" ht="1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281</v>
      </c>
      <c r="M5" s="5"/>
      <c r="N5" s="5"/>
    </row>
    <row r="6" spans="1:16" ht="42.75" customHeight="1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6</v>
      </c>
      <c r="H6" s="6" t="s">
        <v>7</v>
      </c>
      <c r="I6" s="6" t="s">
        <v>6</v>
      </c>
      <c r="J6" s="6" t="s">
        <v>6</v>
      </c>
      <c r="K6" s="6" t="s">
        <v>6</v>
      </c>
      <c r="L6" s="6" t="s">
        <v>277</v>
      </c>
      <c r="M6" s="6" t="s">
        <v>331</v>
      </c>
      <c r="N6" s="6" t="s">
        <v>278</v>
      </c>
    </row>
    <row r="7" spans="1:16" ht="21.75" customHeight="1">
      <c r="A7" s="7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12</v>
      </c>
      <c r="G7" s="8"/>
      <c r="H7" s="8"/>
      <c r="I7" s="8"/>
      <c r="J7" s="8"/>
      <c r="K7" s="8"/>
      <c r="L7" s="9">
        <f t="shared" ref="L7:M9" si="0">L8</f>
        <v>535800</v>
      </c>
      <c r="M7" s="9">
        <f t="shared" si="0"/>
        <v>431217.16</v>
      </c>
      <c r="N7" s="9">
        <f t="shared" ref="N7:N74" si="1">M7/L7*100</f>
        <v>80.480992907801422</v>
      </c>
    </row>
    <row r="8" spans="1:16" ht="15" customHeight="1" outlineLevel="1">
      <c r="A8" s="7" t="s">
        <v>13</v>
      </c>
      <c r="B8" s="8" t="s">
        <v>9</v>
      </c>
      <c r="C8" s="8" t="s">
        <v>14</v>
      </c>
      <c r="D8" s="8" t="s">
        <v>11</v>
      </c>
      <c r="E8" s="8" t="s">
        <v>12</v>
      </c>
      <c r="F8" s="8" t="s">
        <v>12</v>
      </c>
      <c r="G8" s="8"/>
      <c r="H8" s="8"/>
      <c r="I8" s="8"/>
      <c r="J8" s="8"/>
      <c r="K8" s="8"/>
      <c r="L8" s="9">
        <f t="shared" si="0"/>
        <v>535800</v>
      </c>
      <c r="M8" s="9">
        <f t="shared" si="0"/>
        <v>431217.16</v>
      </c>
      <c r="N8" s="9">
        <f t="shared" si="1"/>
        <v>80.480992907801422</v>
      </c>
    </row>
    <row r="9" spans="1:16" ht="63" customHeight="1" outlineLevel="2">
      <c r="A9" s="7" t="s">
        <v>15</v>
      </c>
      <c r="B9" s="8" t="s">
        <v>9</v>
      </c>
      <c r="C9" s="8" t="s">
        <v>16</v>
      </c>
      <c r="D9" s="8" t="s">
        <v>11</v>
      </c>
      <c r="E9" s="8" t="s">
        <v>12</v>
      </c>
      <c r="F9" s="8" t="s">
        <v>12</v>
      </c>
      <c r="G9" s="8"/>
      <c r="H9" s="8"/>
      <c r="I9" s="8"/>
      <c r="J9" s="8"/>
      <c r="K9" s="8"/>
      <c r="L9" s="9">
        <f t="shared" si="0"/>
        <v>535800</v>
      </c>
      <c r="M9" s="9">
        <f t="shared" si="0"/>
        <v>431217.16</v>
      </c>
      <c r="N9" s="9">
        <f t="shared" si="1"/>
        <v>80.480992907801422</v>
      </c>
    </row>
    <row r="10" spans="1:16" ht="46.5" customHeight="1" outlineLevel="3">
      <c r="A10" s="7" t="s">
        <v>17</v>
      </c>
      <c r="B10" s="8" t="s">
        <v>9</v>
      </c>
      <c r="C10" s="8" t="s">
        <v>16</v>
      </c>
      <c r="D10" s="8" t="s">
        <v>18</v>
      </c>
      <c r="E10" s="8" t="s">
        <v>12</v>
      </c>
      <c r="F10" s="8" t="s">
        <v>12</v>
      </c>
      <c r="G10" s="8"/>
      <c r="H10" s="8"/>
      <c r="I10" s="8"/>
      <c r="J10" s="8"/>
      <c r="K10" s="8"/>
      <c r="L10" s="9">
        <f>L11+L13+L15+L17+L23</f>
        <v>535800</v>
      </c>
      <c r="M10" s="9">
        <f>M11+M13+M15+M17+M23</f>
        <v>431217.16</v>
      </c>
      <c r="N10" s="9">
        <f t="shared" si="1"/>
        <v>80.480992907801422</v>
      </c>
      <c r="O10" s="12"/>
      <c r="P10" s="12"/>
    </row>
    <row r="11" spans="1:16" ht="33.75" customHeight="1" outlineLevel="4">
      <c r="A11" s="7" t="s">
        <v>19</v>
      </c>
      <c r="B11" s="8" t="s">
        <v>9</v>
      </c>
      <c r="C11" s="8" t="s">
        <v>16</v>
      </c>
      <c r="D11" s="8" t="s">
        <v>18</v>
      </c>
      <c r="E11" s="8" t="s">
        <v>20</v>
      </c>
      <c r="F11" s="8" t="s">
        <v>12</v>
      </c>
      <c r="G11" s="8"/>
      <c r="H11" s="8"/>
      <c r="I11" s="8"/>
      <c r="J11" s="8"/>
      <c r="K11" s="8"/>
      <c r="L11" s="9">
        <f>L12</f>
        <v>372775</v>
      </c>
      <c r="M11" s="9">
        <f>M12</f>
        <v>304252.86</v>
      </c>
      <c r="N11" s="9">
        <f t="shared" si="1"/>
        <v>81.618364965461737</v>
      </c>
    </row>
    <row r="12" spans="1:16" ht="18.75" customHeight="1" outlineLevel="5">
      <c r="A12" s="7" t="s">
        <v>21</v>
      </c>
      <c r="B12" s="8" t="s">
        <v>9</v>
      </c>
      <c r="C12" s="8" t="s">
        <v>16</v>
      </c>
      <c r="D12" s="8" t="s">
        <v>18</v>
      </c>
      <c r="E12" s="8" t="s">
        <v>20</v>
      </c>
      <c r="F12" s="8" t="s">
        <v>12</v>
      </c>
      <c r="G12" s="8"/>
      <c r="H12" s="8" t="s">
        <v>22</v>
      </c>
      <c r="I12" s="8"/>
      <c r="J12" s="8"/>
      <c r="K12" s="8"/>
      <c r="L12" s="9">
        <v>372775</v>
      </c>
      <c r="M12" s="9">
        <v>304252.86</v>
      </c>
      <c r="N12" s="9">
        <f t="shared" si="1"/>
        <v>81.618364965461737</v>
      </c>
    </row>
    <row r="13" spans="1:16" ht="46.5" customHeight="1" outlineLevel="4">
      <c r="A13" s="7" t="s">
        <v>23</v>
      </c>
      <c r="B13" s="8" t="s">
        <v>9</v>
      </c>
      <c r="C13" s="8" t="s">
        <v>16</v>
      </c>
      <c r="D13" s="8" t="s">
        <v>18</v>
      </c>
      <c r="E13" s="8" t="s">
        <v>24</v>
      </c>
      <c r="F13" s="8" t="s">
        <v>12</v>
      </c>
      <c r="G13" s="8"/>
      <c r="H13" s="8"/>
      <c r="I13" s="8"/>
      <c r="J13" s="8"/>
      <c r="K13" s="8"/>
      <c r="L13" s="9">
        <f>L14</f>
        <v>600</v>
      </c>
      <c r="M13" s="9">
        <f>M14</f>
        <v>350</v>
      </c>
      <c r="N13" s="9">
        <f>P17</f>
        <v>0</v>
      </c>
    </row>
    <row r="14" spans="1:16" ht="18" customHeight="1" outlineLevel="5">
      <c r="A14" s="7" t="s">
        <v>25</v>
      </c>
      <c r="B14" s="8" t="s">
        <v>9</v>
      </c>
      <c r="C14" s="8" t="s">
        <v>16</v>
      </c>
      <c r="D14" s="8" t="s">
        <v>18</v>
      </c>
      <c r="E14" s="8" t="s">
        <v>24</v>
      </c>
      <c r="F14" s="8" t="s">
        <v>12</v>
      </c>
      <c r="G14" s="8"/>
      <c r="H14" s="8" t="s">
        <v>26</v>
      </c>
      <c r="I14" s="8"/>
      <c r="J14" s="8"/>
      <c r="K14" s="8"/>
      <c r="L14" s="9">
        <v>600</v>
      </c>
      <c r="M14" s="9">
        <v>350</v>
      </c>
      <c r="N14" s="9">
        <f t="shared" si="1"/>
        <v>58.333333333333336</v>
      </c>
    </row>
    <row r="15" spans="1:16" ht="64.5" customHeight="1" outlineLevel="4">
      <c r="A15" s="7" t="s">
        <v>27</v>
      </c>
      <c r="B15" s="8" t="s">
        <v>9</v>
      </c>
      <c r="C15" s="8" t="s">
        <v>16</v>
      </c>
      <c r="D15" s="8" t="s">
        <v>18</v>
      </c>
      <c r="E15" s="8" t="s">
        <v>28</v>
      </c>
      <c r="F15" s="8" t="s">
        <v>12</v>
      </c>
      <c r="G15" s="8"/>
      <c r="H15" s="8"/>
      <c r="I15" s="8"/>
      <c r="J15" s="8"/>
      <c r="K15" s="8"/>
      <c r="L15" s="9">
        <f>L16</f>
        <v>117421</v>
      </c>
      <c r="M15" s="9">
        <f>M16</f>
        <v>92707</v>
      </c>
      <c r="N15" s="9">
        <f t="shared" si="1"/>
        <v>78.952657531446675</v>
      </c>
    </row>
    <row r="16" spans="1:16" ht="28.5" customHeight="1" outlineLevel="5">
      <c r="A16" s="7" t="s">
        <v>29</v>
      </c>
      <c r="B16" s="8" t="s">
        <v>9</v>
      </c>
      <c r="C16" s="8" t="s">
        <v>16</v>
      </c>
      <c r="D16" s="8" t="s">
        <v>18</v>
      </c>
      <c r="E16" s="8" t="s">
        <v>28</v>
      </c>
      <c r="F16" s="8" t="s">
        <v>12</v>
      </c>
      <c r="G16" s="8"/>
      <c r="H16" s="8" t="s">
        <v>30</v>
      </c>
      <c r="I16" s="8"/>
      <c r="J16" s="8"/>
      <c r="K16" s="8"/>
      <c r="L16" s="9">
        <v>117421</v>
      </c>
      <c r="M16" s="9">
        <v>92707</v>
      </c>
      <c r="N16" s="9">
        <f t="shared" si="1"/>
        <v>78.952657531446675</v>
      </c>
    </row>
    <row r="17" spans="1:14" ht="42.75" customHeight="1" outlineLevel="4">
      <c r="A17" s="7" t="s">
        <v>31</v>
      </c>
      <c r="B17" s="8" t="s">
        <v>9</v>
      </c>
      <c r="C17" s="8" t="s">
        <v>16</v>
      </c>
      <c r="D17" s="8" t="s">
        <v>18</v>
      </c>
      <c r="E17" s="8" t="s">
        <v>32</v>
      </c>
      <c r="F17" s="8" t="s">
        <v>12</v>
      </c>
      <c r="G17" s="8"/>
      <c r="H17" s="8"/>
      <c r="I17" s="8"/>
      <c r="J17" s="8"/>
      <c r="K17" s="8"/>
      <c r="L17" s="9">
        <f>L18+L19+L20+L22+L21</f>
        <v>44904</v>
      </c>
      <c r="M17" s="9">
        <f>M18+M19+M20+M22+M21</f>
        <v>33907.300000000003</v>
      </c>
      <c r="N17" s="9">
        <f t="shared" si="1"/>
        <v>75.510644931409232</v>
      </c>
    </row>
    <row r="18" spans="1:14" ht="15" customHeight="1" outlineLevel="5">
      <c r="A18" s="7" t="s">
        <v>33</v>
      </c>
      <c r="B18" s="8" t="s">
        <v>9</v>
      </c>
      <c r="C18" s="8" t="s">
        <v>16</v>
      </c>
      <c r="D18" s="8" t="s">
        <v>18</v>
      </c>
      <c r="E18" s="8" t="s">
        <v>32</v>
      </c>
      <c r="F18" s="8" t="s">
        <v>12</v>
      </c>
      <c r="G18" s="8"/>
      <c r="H18" s="8" t="s">
        <v>34</v>
      </c>
      <c r="I18" s="8"/>
      <c r="J18" s="8"/>
      <c r="K18" s="8"/>
      <c r="L18" s="9">
        <v>8795</v>
      </c>
      <c r="M18" s="9">
        <v>5572.82</v>
      </c>
      <c r="N18" s="9">
        <f t="shared" si="1"/>
        <v>63.36350198976691</v>
      </c>
    </row>
    <row r="19" spans="1:14" ht="28.5" customHeight="1" outlineLevel="5">
      <c r="A19" s="7" t="s">
        <v>35</v>
      </c>
      <c r="B19" s="8" t="s">
        <v>9</v>
      </c>
      <c r="C19" s="8" t="s">
        <v>16</v>
      </c>
      <c r="D19" s="8" t="s">
        <v>18</v>
      </c>
      <c r="E19" s="8" t="s">
        <v>32</v>
      </c>
      <c r="F19" s="8" t="s">
        <v>12</v>
      </c>
      <c r="G19" s="8"/>
      <c r="H19" s="8" t="s">
        <v>36</v>
      </c>
      <c r="I19" s="8"/>
      <c r="J19" s="8"/>
      <c r="K19" s="8"/>
      <c r="L19" s="9">
        <v>5000</v>
      </c>
      <c r="M19" s="9">
        <v>3675</v>
      </c>
      <c r="N19" s="9">
        <f t="shared" si="1"/>
        <v>73.5</v>
      </c>
    </row>
    <row r="20" spans="1:14" ht="28.5" customHeight="1" outlineLevel="5">
      <c r="A20" s="7" t="s">
        <v>37</v>
      </c>
      <c r="B20" s="8" t="s">
        <v>9</v>
      </c>
      <c r="C20" s="8" t="s">
        <v>16</v>
      </c>
      <c r="D20" s="8" t="s">
        <v>18</v>
      </c>
      <c r="E20" s="8" t="s">
        <v>32</v>
      </c>
      <c r="F20" s="8" t="s">
        <v>12</v>
      </c>
      <c r="G20" s="8"/>
      <c r="H20" s="8" t="s">
        <v>38</v>
      </c>
      <c r="I20" s="8"/>
      <c r="J20" s="8"/>
      <c r="K20" s="8"/>
      <c r="L20" s="9">
        <v>1000</v>
      </c>
      <c r="M20" s="9">
        <v>0</v>
      </c>
      <c r="N20" s="9">
        <f t="shared" si="1"/>
        <v>0</v>
      </c>
    </row>
    <row r="21" spans="1:14" ht="28.5" customHeight="1" outlineLevel="5">
      <c r="A21" s="7" t="s">
        <v>58</v>
      </c>
      <c r="B21" s="8" t="s">
        <v>9</v>
      </c>
      <c r="C21" s="8" t="s">
        <v>16</v>
      </c>
      <c r="D21" s="8" t="s">
        <v>18</v>
      </c>
      <c r="E21" s="8" t="s">
        <v>32</v>
      </c>
      <c r="F21" s="8"/>
      <c r="G21" s="8"/>
      <c r="H21" s="8" t="s">
        <v>59</v>
      </c>
      <c r="I21" s="8"/>
      <c r="J21" s="8"/>
      <c r="K21" s="8"/>
      <c r="L21" s="9">
        <v>14000</v>
      </c>
      <c r="M21" s="9">
        <v>14000</v>
      </c>
      <c r="N21" s="9">
        <f t="shared" si="1"/>
        <v>100</v>
      </c>
    </row>
    <row r="22" spans="1:14" ht="29.25" customHeight="1" outlineLevel="5">
      <c r="A22" s="7" t="s">
        <v>39</v>
      </c>
      <c r="B22" s="8" t="s">
        <v>9</v>
      </c>
      <c r="C22" s="8" t="s">
        <v>16</v>
      </c>
      <c r="D22" s="8" t="s">
        <v>18</v>
      </c>
      <c r="E22" s="8" t="s">
        <v>32</v>
      </c>
      <c r="F22" s="8" t="s">
        <v>12</v>
      </c>
      <c r="G22" s="8"/>
      <c r="H22" s="8" t="s">
        <v>40</v>
      </c>
      <c r="I22" s="8"/>
      <c r="J22" s="8"/>
      <c r="K22" s="8"/>
      <c r="L22" s="9">
        <v>16109</v>
      </c>
      <c r="M22" s="9">
        <v>10659.48</v>
      </c>
      <c r="N22" s="9">
        <f t="shared" si="1"/>
        <v>66.170960332733259</v>
      </c>
    </row>
    <row r="23" spans="1:14" ht="15" customHeight="1" outlineLevel="4">
      <c r="A23" s="7" t="s">
        <v>41</v>
      </c>
      <c r="B23" s="8" t="s">
        <v>9</v>
      </c>
      <c r="C23" s="8" t="s">
        <v>16</v>
      </c>
      <c r="D23" s="8" t="s">
        <v>18</v>
      </c>
      <c r="E23" s="8" t="s">
        <v>42</v>
      </c>
      <c r="F23" s="8" t="s">
        <v>12</v>
      </c>
      <c r="G23" s="8"/>
      <c r="H23" s="8"/>
      <c r="I23" s="8"/>
      <c r="J23" s="8"/>
      <c r="K23" s="8"/>
      <c r="L23" s="9">
        <f>L24</f>
        <v>100</v>
      </c>
      <c r="M23" s="9">
        <f>M24</f>
        <v>0</v>
      </c>
      <c r="N23" s="9">
        <f t="shared" si="1"/>
        <v>0</v>
      </c>
    </row>
    <row r="24" spans="1:14" ht="20.25" customHeight="1" outlineLevel="5">
      <c r="A24" s="7" t="s">
        <v>43</v>
      </c>
      <c r="B24" s="8" t="s">
        <v>9</v>
      </c>
      <c r="C24" s="8" t="s">
        <v>16</v>
      </c>
      <c r="D24" s="8" t="s">
        <v>18</v>
      </c>
      <c r="E24" s="8" t="s">
        <v>42</v>
      </c>
      <c r="F24" s="8" t="s">
        <v>12</v>
      </c>
      <c r="G24" s="8"/>
      <c r="H24" s="8" t="s">
        <v>44</v>
      </c>
      <c r="I24" s="8"/>
      <c r="J24" s="8"/>
      <c r="K24" s="8"/>
      <c r="L24" s="9">
        <v>100</v>
      </c>
      <c r="M24" s="9">
        <v>0</v>
      </c>
      <c r="N24" s="9">
        <f t="shared" si="1"/>
        <v>0</v>
      </c>
    </row>
    <row r="25" spans="1:14" ht="21" customHeight="1">
      <c r="A25" s="7" t="s">
        <v>45</v>
      </c>
      <c r="B25" s="8" t="s">
        <v>46</v>
      </c>
      <c r="C25" s="8" t="s">
        <v>10</v>
      </c>
      <c r="D25" s="8" t="s">
        <v>11</v>
      </c>
      <c r="E25" s="8" t="s">
        <v>12</v>
      </c>
      <c r="F25" s="8" t="s">
        <v>12</v>
      </c>
      <c r="G25" s="8"/>
      <c r="H25" s="8"/>
      <c r="I25" s="8"/>
      <c r="J25" s="8"/>
      <c r="K25" s="8"/>
      <c r="L25" s="9">
        <f>L26+L94+L110+L147+L194+L293+L321+L378+L387+L84</f>
        <v>189708427</v>
      </c>
      <c r="M25" s="9">
        <f>M26+M94+M110+M147+M194+M293+M321+M378+M387+M84</f>
        <v>140078026.58000001</v>
      </c>
      <c r="N25" s="9">
        <f t="shared" si="1"/>
        <v>73.838589458126719</v>
      </c>
    </row>
    <row r="26" spans="1:14" ht="15" customHeight="1" outlineLevel="1">
      <c r="A26" s="7" t="s">
        <v>13</v>
      </c>
      <c r="B26" s="8" t="s">
        <v>46</v>
      </c>
      <c r="C26" s="8" t="s">
        <v>14</v>
      </c>
      <c r="D26" s="8" t="s">
        <v>11</v>
      </c>
      <c r="E26" s="8" t="s">
        <v>12</v>
      </c>
      <c r="F26" s="8" t="s">
        <v>12</v>
      </c>
      <c r="G26" s="8"/>
      <c r="H26" s="8"/>
      <c r="I26" s="8"/>
      <c r="J26" s="8"/>
      <c r="K26" s="8"/>
      <c r="L26" s="9">
        <f>L27+L55+L59+L67+L77+L80</f>
        <v>13675570.470000001</v>
      </c>
      <c r="M26" s="9">
        <f>M27+M55+M59+M67+M77+M80</f>
        <v>10866363.600000001</v>
      </c>
      <c r="N26" s="9">
        <f t="shared" si="1"/>
        <v>79.458210711117786</v>
      </c>
    </row>
    <row r="27" spans="1:14" ht="76.5" customHeight="1" outlineLevel="2">
      <c r="A27" s="7" t="s">
        <v>47</v>
      </c>
      <c r="B27" s="8" t="s">
        <v>46</v>
      </c>
      <c r="C27" s="8" t="s">
        <v>48</v>
      </c>
      <c r="D27" s="8" t="s">
        <v>11</v>
      </c>
      <c r="E27" s="8" t="s">
        <v>12</v>
      </c>
      <c r="F27" s="8" t="s">
        <v>12</v>
      </c>
      <c r="G27" s="8"/>
      <c r="H27" s="8"/>
      <c r="I27" s="8"/>
      <c r="J27" s="8"/>
      <c r="K27" s="8"/>
      <c r="L27" s="9">
        <f>L28+L33</f>
        <v>11572195</v>
      </c>
      <c r="M27" s="9">
        <f>M28+M33</f>
        <v>9071340.0500000007</v>
      </c>
      <c r="N27" s="9">
        <f t="shared" si="1"/>
        <v>78.389104659919752</v>
      </c>
    </row>
    <row r="28" spans="1:14" ht="45.75" customHeight="1" outlineLevel="3">
      <c r="A28" s="7" t="s">
        <v>49</v>
      </c>
      <c r="B28" s="8" t="s">
        <v>46</v>
      </c>
      <c r="C28" s="8" t="s">
        <v>48</v>
      </c>
      <c r="D28" s="8" t="s">
        <v>50</v>
      </c>
      <c r="E28" s="8" t="s">
        <v>12</v>
      </c>
      <c r="F28" s="8" t="s">
        <v>12</v>
      </c>
      <c r="G28" s="8"/>
      <c r="H28" s="8"/>
      <c r="I28" s="8"/>
      <c r="J28" s="8"/>
      <c r="K28" s="8"/>
      <c r="L28" s="9">
        <f>L29+L31</f>
        <v>1017168</v>
      </c>
      <c r="M28" s="9">
        <f>M29+M31</f>
        <v>816661.04</v>
      </c>
      <c r="N28" s="9">
        <f t="shared" si="1"/>
        <v>80.287724348386902</v>
      </c>
    </row>
    <row r="29" spans="1:14" ht="32.25" customHeight="1" outlineLevel="4">
      <c r="A29" s="7" t="s">
        <v>19</v>
      </c>
      <c r="B29" s="8" t="s">
        <v>46</v>
      </c>
      <c r="C29" s="8" t="s">
        <v>48</v>
      </c>
      <c r="D29" s="8" t="s">
        <v>50</v>
      </c>
      <c r="E29" s="8" t="s">
        <v>20</v>
      </c>
      <c r="F29" s="8" t="s">
        <v>12</v>
      </c>
      <c r="G29" s="8"/>
      <c r="H29" s="8"/>
      <c r="I29" s="8"/>
      <c r="J29" s="8"/>
      <c r="K29" s="8"/>
      <c r="L29" s="9">
        <f>L30</f>
        <v>781330</v>
      </c>
      <c r="M29" s="9">
        <f>M30</f>
        <v>641145.92000000004</v>
      </c>
      <c r="N29" s="9">
        <f t="shared" si="1"/>
        <v>82.058274992640762</v>
      </c>
    </row>
    <row r="30" spans="1:14" ht="16.5" customHeight="1" outlineLevel="5">
      <c r="A30" s="7" t="s">
        <v>21</v>
      </c>
      <c r="B30" s="8" t="s">
        <v>46</v>
      </c>
      <c r="C30" s="8" t="s">
        <v>48</v>
      </c>
      <c r="D30" s="8" t="s">
        <v>50</v>
      </c>
      <c r="E30" s="8" t="s">
        <v>20</v>
      </c>
      <c r="F30" s="8" t="s">
        <v>12</v>
      </c>
      <c r="G30" s="8"/>
      <c r="H30" s="8" t="s">
        <v>22</v>
      </c>
      <c r="I30" s="8"/>
      <c r="J30" s="8"/>
      <c r="K30" s="8"/>
      <c r="L30" s="9">
        <v>781330</v>
      </c>
      <c r="M30" s="9">
        <v>641145.92000000004</v>
      </c>
      <c r="N30" s="9">
        <f t="shared" si="1"/>
        <v>82.058274992640762</v>
      </c>
    </row>
    <row r="31" spans="1:14" ht="64.5" customHeight="1" outlineLevel="4">
      <c r="A31" s="7" t="s">
        <v>27</v>
      </c>
      <c r="B31" s="8" t="s">
        <v>46</v>
      </c>
      <c r="C31" s="8" t="s">
        <v>48</v>
      </c>
      <c r="D31" s="8" t="s">
        <v>50</v>
      </c>
      <c r="E31" s="8" t="s">
        <v>28</v>
      </c>
      <c r="F31" s="8" t="s">
        <v>12</v>
      </c>
      <c r="G31" s="8"/>
      <c r="H31" s="8"/>
      <c r="I31" s="8"/>
      <c r="J31" s="8"/>
      <c r="K31" s="8"/>
      <c r="L31" s="9">
        <f>L32</f>
        <v>235838</v>
      </c>
      <c r="M31" s="9">
        <f>M32</f>
        <v>175515.12</v>
      </c>
      <c r="N31" s="9">
        <f t="shared" si="1"/>
        <v>74.421899778661626</v>
      </c>
    </row>
    <row r="32" spans="1:14" ht="28.5" customHeight="1" outlineLevel="5">
      <c r="A32" s="7" t="s">
        <v>29</v>
      </c>
      <c r="B32" s="8" t="s">
        <v>46</v>
      </c>
      <c r="C32" s="8" t="s">
        <v>48</v>
      </c>
      <c r="D32" s="8" t="s">
        <v>50</v>
      </c>
      <c r="E32" s="8" t="s">
        <v>28</v>
      </c>
      <c r="F32" s="8" t="s">
        <v>12</v>
      </c>
      <c r="G32" s="8"/>
      <c r="H32" s="8" t="s">
        <v>30</v>
      </c>
      <c r="I32" s="8"/>
      <c r="J32" s="8"/>
      <c r="K32" s="8"/>
      <c r="L32" s="9">
        <v>235838</v>
      </c>
      <c r="M32" s="9">
        <v>175515.12</v>
      </c>
      <c r="N32" s="9">
        <f t="shared" si="1"/>
        <v>74.421899778661626</v>
      </c>
    </row>
    <row r="33" spans="1:16" ht="42.75" customHeight="1" outlineLevel="3">
      <c r="A33" s="7" t="s">
        <v>17</v>
      </c>
      <c r="B33" s="8" t="s">
        <v>46</v>
      </c>
      <c r="C33" s="8" t="s">
        <v>48</v>
      </c>
      <c r="D33" s="8" t="s">
        <v>51</v>
      </c>
      <c r="E33" s="8" t="s">
        <v>12</v>
      </c>
      <c r="F33" s="8" t="s">
        <v>12</v>
      </c>
      <c r="G33" s="8"/>
      <c r="H33" s="8"/>
      <c r="I33" s="8"/>
      <c r="J33" s="8"/>
      <c r="K33" s="8"/>
      <c r="L33" s="9">
        <f>L34+L36+L38+L40+L49+L51+L53</f>
        <v>10555027</v>
      </c>
      <c r="M33" s="9">
        <f>M34+M36+M38+M40+M49+M51+M53</f>
        <v>8254679.0100000007</v>
      </c>
      <c r="N33" s="9">
        <f t="shared" si="1"/>
        <v>78.20613826947104</v>
      </c>
    </row>
    <row r="34" spans="1:16" ht="33" customHeight="1" outlineLevel="4">
      <c r="A34" s="7" t="s">
        <v>19</v>
      </c>
      <c r="B34" s="8" t="s">
        <v>46</v>
      </c>
      <c r="C34" s="8" t="s">
        <v>48</v>
      </c>
      <c r="D34" s="8" t="s">
        <v>51</v>
      </c>
      <c r="E34" s="8" t="s">
        <v>20</v>
      </c>
      <c r="F34" s="8" t="s">
        <v>12</v>
      </c>
      <c r="G34" s="8"/>
      <c r="H34" s="8"/>
      <c r="I34" s="8"/>
      <c r="J34" s="8"/>
      <c r="K34" s="8"/>
      <c r="L34" s="9">
        <f>L35</f>
        <v>5558685</v>
      </c>
      <c r="M34" s="9">
        <f>M35</f>
        <v>4323569.7699999996</v>
      </c>
      <c r="N34" s="9">
        <f t="shared" si="1"/>
        <v>77.780442136944245</v>
      </c>
      <c r="O34" s="12"/>
      <c r="P34" s="12"/>
    </row>
    <row r="35" spans="1:16" ht="20.25" customHeight="1" outlineLevel="5">
      <c r="A35" s="7" t="s">
        <v>21</v>
      </c>
      <c r="B35" s="8" t="s">
        <v>46</v>
      </c>
      <c r="C35" s="8" t="s">
        <v>48</v>
      </c>
      <c r="D35" s="8" t="s">
        <v>51</v>
      </c>
      <c r="E35" s="8" t="s">
        <v>20</v>
      </c>
      <c r="F35" s="8" t="s">
        <v>12</v>
      </c>
      <c r="G35" s="8"/>
      <c r="H35" s="8" t="s">
        <v>22</v>
      </c>
      <c r="I35" s="8"/>
      <c r="J35" s="8"/>
      <c r="K35" s="8"/>
      <c r="L35" s="9">
        <v>5558685</v>
      </c>
      <c r="M35" s="9">
        <v>4323569.7699999996</v>
      </c>
      <c r="N35" s="9">
        <f t="shared" si="1"/>
        <v>77.780442136944245</v>
      </c>
    </row>
    <row r="36" spans="1:16" ht="50.25" customHeight="1" outlineLevel="4">
      <c r="A36" s="7" t="s">
        <v>23</v>
      </c>
      <c r="B36" s="8" t="s">
        <v>46</v>
      </c>
      <c r="C36" s="8" t="s">
        <v>48</v>
      </c>
      <c r="D36" s="8" t="s">
        <v>51</v>
      </c>
      <c r="E36" s="8" t="s">
        <v>24</v>
      </c>
      <c r="F36" s="8" t="s">
        <v>12</v>
      </c>
      <c r="G36" s="8"/>
      <c r="H36" s="8"/>
      <c r="I36" s="8"/>
      <c r="J36" s="8"/>
      <c r="K36" s="8"/>
      <c r="L36" s="9">
        <f>L37</f>
        <v>600</v>
      </c>
      <c r="M36" s="9">
        <f>M37</f>
        <v>450</v>
      </c>
      <c r="N36" s="9">
        <f t="shared" si="1"/>
        <v>75</v>
      </c>
    </row>
    <row r="37" spans="1:16" ht="19.5" customHeight="1" outlineLevel="5">
      <c r="A37" s="7" t="s">
        <v>25</v>
      </c>
      <c r="B37" s="8" t="s">
        <v>46</v>
      </c>
      <c r="C37" s="8" t="s">
        <v>48</v>
      </c>
      <c r="D37" s="8" t="s">
        <v>51</v>
      </c>
      <c r="E37" s="8" t="s">
        <v>24</v>
      </c>
      <c r="F37" s="8" t="s">
        <v>12</v>
      </c>
      <c r="G37" s="8"/>
      <c r="H37" s="8" t="s">
        <v>26</v>
      </c>
      <c r="I37" s="8"/>
      <c r="J37" s="8"/>
      <c r="K37" s="8"/>
      <c r="L37" s="9">
        <v>600</v>
      </c>
      <c r="M37" s="9">
        <v>450</v>
      </c>
      <c r="N37" s="9">
        <f t="shared" si="1"/>
        <v>75</v>
      </c>
    </row>
    <row r="38" spans="1:16" ht="63.75" customHeight="1" outlineLevel="4">
      <c r="A38" s="7" t="s">
        <v>27</v>
      </c>
      <c r="B38" s="8" t="s">
        <v>46</v>
      </c>
      <c r="C38" s="8" t="s">
        <v>48</v>
      </c>
      <c r="D38" s="8" t="s">
        <v>51</v>
      </c>
      <c r="E38" s="8" t="s">
        <v>28</v>
      </c>
      <c r="F38" s="8" t="s">
        <v>12</v>
      </c>
      <c r="G38" s="8"/>
      <c r="H38" s="8"/>
      <c r="I38" s="8"/>
      <c r="J38" s="8"/>
      <c r="K38" s="8"/>
      <c r="L38" s="9">
        <f>L39</f>
        <v>1678333</v>
      </c>
      <c r="M38" s="9">
        <f>M39</f>
        <v>1320085.46</v>
      </c>
      <c r="N38" s="9">
        <f t="shared" si="1"/>
        <v>78.654561401104544</v>
      </c>
    </row>
    <row r="39" spans="1:16" ht="28.5" customHeight="1" outlineLevel="5">
      <c r="A39" s="7" t="s">
        <v>29</v>
      </c>
      <c r="B39" s="8" t="s">
        <v>46</v>
      </c>
      <c r="C39" s="8" t="s">
        <v>48</v>
      </c>
      <c r="D39" s="8" t="s">
        <v>51</v>
      </c>
      <c r="E39" s="8" t="s">
        <v>28</v>
      </c>
      <c r="F39" s="8" t="s">
        <v>12</v>
      </c>
      <c r="G39" s="8"/>
      <c r="H39" s="8" t="s">
        <v>30</v>
      </c>
      <c r="I39" s="8"/>
      <c r="J39" s="8"/>
      <c r="K39" s="8"/>
      <c r="L39" s="9">
        <v>1678333</v>
      </c>
      <c r="M39" s="9">
        <v>1320085.46</v>
      </c>
      <c r="N39" s="9">
        <f t="shared" si="1"/>
        <v>78.654561401104544</v>
      </c>
    </row>
    <row r="40" spans="1:16" ht="42.75" customHeight="1" outlineLevel="4">
      <c r="A40" s="7" t="s">
        <v>31</v>
      </c>
      <c r="B40" s="8" t="s">
        <v>46</v>
      </c>
      <c r="C40" s="8" t="s">
        <v>48</v>
      </c>
      <c r="D40" s="8" t="s">
        <v>51</v>
      </c>
      <c r="E40" s="8" t="s">
        <v>32</v>
      </c>
      <c r="F40" s="8" t="s">
        <v>12</v>
      </c>
      <c r="G40" s="8"/>
      <c r="H40" s="8"/>
      <c r="I40" s="8"/>
      <c r="J40" s="8"/>
      <c r="K40" s="8"/>
      <c r="L40" s="9">
        <f>L41+L42+L43+L44+L45+L46+L47+L48</f>
        <v>3111619</v>
      </c>
      <c r="M40" s="9">
        <f>M41+M42+M43+M44+M45+M46+M47+M48</f>
        <v>2423662.2500000005</v>
      </c>
      <c r="N40" s="9">
        <f t="shared" si="1"/>
        <v>77.890713805257022</v>
      </c>
    </row>
    <row r="41" spans="1:16" ht="15" customHeight="1" outlineLevel="5">
      <c r="A41" s="7" t="s">
        <v>33</v>
      </c>
      <c r="B41" s="8" t="s">
        <v>46</v>
      </c>
      <c r="C41" s="8" t="s">
        <v>48</v>
      </c>
      <c r="D41" s="8" t="s">
        <v>51</v>
      </c>
      <c r="E41" s="8" t="s">
        <v>32</v>
      </c>
      <c r="F41" s="8" t="s">
        <v>12</v>
      </c>
      <c r="G41" s="8"/>
      <c r="H41" s="8" t="s">
        <v>34</v>
      </c>
      <c r="I41" s="8"/>
      <c r="J41" s="8"/>
      <c r="K41" s="8"/>
      <c r="L41" s="9">
        <v>156000</v>
      </c>
      <c r="M41" s="9">
        <v>111011.28</v>
      </c>
      <c r="N41" s="9">
        <f t="shared" si="1"/>
        <v>71.161076923076934</v>
      </c>
    </row>
    <row r="42" spans="1:16" ht="28.5" customHeight="1" outlineLevel="5">
      <c r="A42" s="7" t="s">
        <v>52</v>
      </c>
      <c r="B42" s="8" t="s">
        <v>46</v>
      </c>
      <c r="C42" s="8" t="s">
        <v>48</v>
      </c>
      <c r="D42" s="8" t="s">
        <v>51</v>
      </c>
      <c r="E42" s="8" t="s">
        <v>32</v>
      </c>
      <c r="F42" s="8" t="s">
        <v>12</v>
      </c>
      <c r="G42" s="8"/>
      <c r="H42" s="8" t="s">
        <v>53</v>
      </c>
      <c r="I42" s="8"/>
      <c r="J42" s="8"/>
      <c r="K42" s="8"/>
      <c r="L42" s="9">
        <v>0</v>
      </c>
      <c r="M42" s="9">
        <v>0</v>
      </c>
      <c r="N42" s="9">
        <v>0</v>
      </c>
    </row>
    <row r="43" spans="1:16" ht="28.5" customHeight="1" outlineLevel="5">
      <c r="A43" s="7" t="s">
        <v>54</v>
      </c>
      <c r="B43" s="8" t="s">
        <v>46</v>
      </c>
      <c r="C43" s="8" t="s">
        <v>48</v>
      </c>
      <c r="D43" s="8" t="s">
        <v>51</v>
      </c>
      <c r="E43" s="8" t="s">
        <v>32</v>
      </c>
      <c r="F43" s="8" t="s">
        <v>12</v>
      </c>
      <c r="G43" s="8"/>
      <c r="H43" s="8" t="s">
        <v>55</v>
      </c>
      <c r="I43" s="8"/>
      <c r="J43" s="8"/>
      <c r="K43" s="8"/>
      <c r="L43" s="9">
        <v>1203020</v>
      </c>
      <c r="M43" s="9">
        <v>775817.63</v>
      </c>
      <c r="N43" s="9">
        <f t="shared" si="1"/>
        <v>64.489171418596541</v>
      </c>
    </row>
    <row r="44" spans="1:16" ht="28.5" customHeight="1" outlineLevel="5">
      <c r="A44" s="7" t="s">
        <v>56</v>
      </c>
      <c r="B44" s="8" t="s">
        <v>46</v>
      </c>
      <c r="C44" s="8" t="s">
        <v>48</v>
      </c>
      <c r="D44" s="8" t="s">
        <v>51</v>
      </c>
      <c r="E44" s="8" t="s">
        <v>32</v>
      </c>
      <c r="F44" s="8" t="s">
        <v>12</v>
      </c>
      <c r="G44" s="8"/>
      <c r="H44" s="8" t="s">
        <v>57</v>
      </c>
      <c r="I44" s="8"/>
      <c r="J44" s="8"/>
      <c r="K44" s="8"/>
      <c r="L44" s="9">
        <v>68599</v>
      </c>
      <c r="M44" s="9">
        <v>33954.559999999998</v>
      </c>
      <c r="N44" s="9">
        <f t="shared" si="1"/>
        <v>49.497164681700895</v>
      </c>
    </row>
    <row r="45" spans="1:16" ht="28.5" customHeight="1" outlineLevel="5">
      <c r="A45" s="7" t="s">
        <v>35</v>
      </c>
      <c r="B45" s="8" t="s">
        <v>46</v>
      </c>
      <c r="C45" s="8" t="s">
        <v>48</v>
      </c>
      <c r="D45" s="8" t="s">
        <v>51</v>
      </c>
      <c r="E45" s="8" t="s">
        <v>32</v>
      </c>
      <c r="F45" s="8" t="s">
        <v>12</v>
      </c>
      <c r="G45" s="8"/>
      <c r="H45" s="8" t="s">
        <v>36</v>
      </c>
      <c r="I45" s="8"/>
      <c r="J45" s="8"/>
      <c r="K45" s="8"/>
      <c r="L45" s="9">
        <v>240000</v>
      </c>
      <c r="M45" s="9">
        <v>164618.54999999999</v>
      </c>
      <c r="N45" s="9">
        <f t="shared" si="1"/>
        <v>68.591062499999992</v>
      </c>
    </row>
    <row r="46" spans="1:16" ht="28.5" customHeight="1" outlineLevel="5">
      <c r="A46" s="7" t="s">
        <v>37</v>
      </c>
      <c r="B46" s="8" t="s">
        <v>46</v>
      </c>
      <c r="C46" s="8" t="s">
        <v>48</v>
      </c>
      <c r="D46" s="8" t="s">
        <v>51</v>
      </c>
      <c r="E46" s="8" t="s">
        <v>32</v>
      </c>
      <c r="F46" s="8" t="s">
        <v>12</v>
      </c>
      <c r="G46" s="8"/>
      <c r="H46" s="8" t="s">
        <v>38</v>
      </c>
      <c r="I46" s="8"/>
      <c r="J46" s="8"/>
      <c r="K46" s="8"/>
      <c r="L46" s="9">
        <v>6000</v>
      </c>
      <c r="M46" s="9">
        <v>0</v>
      </c>
      <c r="N46" s="9">
        <f t="shared" si="1"/>
        <v>0</v>
      </c>
    </row>
    <row r="47" spans="1:16" ht="28.5" customHeight="1" outlineLevel="5">
      <c r="A47" s="7" t="s">
        <v>58</v>
      </c>
      <c r="B47" s="8" t="s">
        <v>46</v>
      </c>
      <c r="C47" s="8" t="s">
        <v>48</v>
      </c>
      <c r="D47" s="8" t="s">
        <v>51</v>
      </c>
      <c r="E47" s="8" t="s">
        <v>32</v>
      </c>
      <c r="F47" s="8" t="s">
        <v>12</v>
      </c>
      <c r="G47" s="8"/>
      <c r="H47" s="8" t="s">
        <v>59</v>
      </c>
      <c r="I47" s="8"/>
      <c r="J47" s="8"/>
      <c r="K47" s="8"/>
      <c r="L47" s="9">
        <v>1087000</v>
      </c>
      <c r="M47" s="9">
        <v>1085431.01</v>
      </c>
      <c r="N47" s="9">
        <f t="shared" si="1"/>
        <v>99.855658693652245</v>
      </c>
    </row>
    <row r="48" spans="1:16" ht="29.25" customHeight="1" outlineLevel="5">
      <c r="A48" s="7" t="s">
        <v>39</v>
      </c>
      <c r="B48" s="8" t="s">
        <v>46</v>
      </c>
      <c r="C48" s="8" t="s">
        <v>48</v>
      </c>
      <c r="D48" s="8" t="s">
        <v>51</v>
      </c>
      <c r="E48" s="8" t="s">
        <v>32</v>
      </c>
      <c r="F48" s="8" t="s">
        <v>12</v>
      </c>
      <c r="G48" s="8"/>
      <c r="H48" s="8" t="s">
        <v>40</v>
      </c>
      <c r="I48" s="8"/>
      <c r="J48" s="8"/>
      <c r="K48" s="8"/>
      <c r="L48" s="9">
        <v>351000</v>
      </c>
      <c r="M48" s="9">
        <v>252829.22</v>
      </c>
      <c r="N48" s="9">
        <f t="shared" si="1"/>
        <v>72.03111680911681</v>
      </c>
    </row>
    <row r="49" spans="1:16" ht="28.5" customHeight="1" outlineLevel="4">
      <c r="A49" s="7" t="s">
        <v>60</v>
      </c>
      <c r="B49" s="8" t="s">
        <v>46</v>
      </c>
      <c r="C49" s="8" t="s">
        <v>48</v>
      </c>
      <c r="D49" s="8" t="s">
        <v>51</v>
      </c>
      <c r="E49" s="8" t="s">
        <v>61</v>
      </c>
      <c r="F49" s="8" t="s">
        <v>12</v>
      </c>
      <c r="G49" s="8"/>
      <c r="H49" s="8"/>
      <c r="I49" s="8"/>
      <c r="J49" s="8"/>
      <c r="K49" s="8"/>
      <c r="L49" s="9">
        <f>L50</f>
        <v>122200</v>
      </c>
      <c r="M49" s="9">
        <f>M50</f>
        <v>106279</v>
      </c>
      <c r="N49" s="9">
        <f t="shared" si="1"/>
        <v>86.971358428805232</v>
      </c>
      <c r="O49" s="12"/>
      <c r="P49" s="12"/>
    </row>
    <row r="50" spans="1:16" ht="20.25" customHeight="1" outlineLevel="5">
      <c r="A50" s="7" t="s">
        <v>43</v>
      </c>
      <c r="B50" s="8" t="s">
        <v>46</v>
      </c>
      <c r="C50" s="8" t="s">
        <v>48</v>
      </c>
      <c r="D50" s="8" t="s">
        <v>51</v>
      </c>
      <c r="E50" s="8" t="s">
        <v>61</v>
      </c>
      <c r="F50" s="8" t="s">
        <v>12</v>
      </c>
      <c r="G50" s="8"/>
      <c r="H50" s="8" t="s">
        <v>44</v>
      </c>
      <c r="I50" s="8"/>
      <c r="J50" s="8"/>
      <c r="K50" s="8"/>
      <c r="L50" s="9">
        <v>122200</v>
      </c>
      <c r="M50" s="9">
        <v>106279</v>
      </c>
      <c r="N50" s="9">
        <f t="shared" si="1"/>
        <v>86.971358428805232</v>
      </c>
    </row>
    <row r="51" spans="1:16" ht="28.5" customHeight="1" outlineLevel="4">
      <c r="A51" s="7" t="s">
        <v>62</v>
      </c>
      <c r="B51" s="8" t="s">
        <v>46</v>
      </c>
      <c r="C51" s="8" t="s">
        <v>48</v>
      </c>
      <c r="D51" s="8" t="s">
        <v>51</v>
      </c>
      <c r="E51" s="8" t="s">
        <v>63</v>
      </c>
      <c r="F51" s="8" t="s">
        <v>12</v>
      </c>
      <c r="G51" s="8"/>
      <c r="H51" s="8"/>
      <c r="I51" s="8"/>
      <c r="J51" s="8"/>
      <c r="K51" s="8"/>
      <c r="L51" s="9">
        <f>L52</f>
        <v>27540</v>
      </c>
      <c r="M51" s="9">
        <f>M52</f>
        <v>24650</v>
      </c>
      <c r="N51" s="9">
        <f t="shared" si="1"/>
        <v>89.506172839506178</v>
      </c>
    </row>
    <row r="52" spans="1:16" ht="28.5" customHeight="1" outlineLevel="5">
      <c r="A52" s="7" t="s">
        <v>43</v>
      </c>
      <c r="B52" s="8" t="s">
        <v>46</v>
      </c>
      <c r="C52" s="8" t="s">
        <v>48</v>
      </c>
      <c r="D52" s="8" t="s">
        <v>51</v>
      </c>
      <c r="E52" s="8" t="s">
        <v>63</v>
      </c>
      <c r="F52" s="8" t="s">
        <v>12</v>
      </c>
      <c r="G52" s="8"/>
      <c r="H52" s="8" t="s">
        <v>44</v>
      </c>
      <c r="I52" s="8"/>
      <c r="J52" s="8"/>
      <c r="K52" s="8"/>
      <c r="L52" s="9">
        <v>27540</v>
      </c>
      <c r="M52" s="9">
        <v>24650</v>
      </c>
      <c r="N52" s="9">
        <f t="shared" si="1"/>
        <v>89.506172839506178</v>
      </c>
    </row>
    <row r="53" spans="1:16" ht="28.5" customHeight="1" outlineLevel="4">
      <c r="A53" s="7" t="s">
        <v>62</v>
      </c>
      <c r="B53" s="8" t="s">
        <v>46</v>
      </c>
      <c r="C53" s="8" t="s">
        <v>48</v>
      </c>
      <c r="D53" s="8" t="s">
        <v>51</v>
      </c>
      <c r="E53" s="8" t="s">
        <v>42</v>
      </c>
      <c r="F53" s="8" t="s">
        <v>12</v>
      </c>
      <c r="G53" s="8"/>
      <c r="H53" s="8"/>
      <c r="I53" s="8"/>
      <c r="J53" s="8"/>
      <c r="K53" s="8"/>
      <c r="L53" s="9">
        <f>L54</f>
        <v>56050</v>
      </c>
      <c r="M53" s="9">
        <f>M54</f>
        <v>55982.53</v>
      </c>
      <c r="N53" s="9">
        <f t="shared" si="1"/>
        <v>99.879625334522743</v>
      </c>
    </row>
    <row r="54" spans="1:16" ht="28.5" customHeight="1" outlineLevel="5">
      <c r="A54" s="7" t="s">
        <v>43</v>
      </c>
      <c r="B54" s="8" t="s">
        <v>46</v>
      </c>
      <c r="C54" s="8" t="s">
        <v>48</v>
      </c>
      <c r="D54" s="8" t="s">
        <v>51</v>
      </c>
      <c r="E54" s="8" t="s">
        <v>42</v>
      </c>
      <c r="F54" s="8" t="s">
        <v>12</v>
      </c>
      <c r="G54" s="8"/>
      <c r="H54" s="8" t="s">
        <v>44</v>
      </c>
      <c r="I54" s="8"/>
      <c r="J54" s="8"/>
      <c r="K54" s="8"/>
      <c r="L54" s="9">
        <v>56050</v>
      </c>
      <c r="M54" s="9">
        <v>55982.53</v>
      </c>
      <c r="N54" s="9">
        <f t="shared" si="1"/>
        <v>99.879625334522743</v>
      </c>
    </row>
    <row r="55" spans="1:16" ht="28.5" customHeight="1" outlineLevel="5">
      <c r="A55" s="19" t="s">
        <v>318</v>
      </c>
      <c r="B55" s="8" t="s">
        <v>46</v>
      </c>
      <c r="C55" s="8" t="s">
        <v>322</v>
      </c>
      <c r="D55" s="8" t="s">
        <v>11</v>
      </c>
      <c r="E55" s="8" t="s">
        <v>12</v>
      </c>
      <c r="F55" s="8"/>
      <c r="G55" s="8"/>
      <c r="H55" s="8"/>
      <c r="I55" s="8"/>
      <c r="J55" s="8"/>
      <c r="K55" s="8"/>
      <c r="L55" s="9">
        <f t="shared" ref="L55:M57" si="2">L56</f>
        <v>95007.47</v>
      </c>
      <c r="M55" s="9">
        <f t="shared" si="2"/>
        <v>95007.47</v>
      </c>
      <c r="N55" s="9">
        <f t="shared" si="1"/>
        <v>100</v>
      </c>
    </row>
    <row r="56" spans="1:16" ht="28.5" customHeight="1" outlineLevel="5">
      <c r="A56" s="19" t="s">
        <v>319</v>
      </c>
      <c r="B56" s="8" t="s">
        <v>46</v>
      </c>
      <c r="C56" s="8" t="s">
        <v>322</v>
      </c>
      <c r="D56" s="20" t="s">
        <v>321</v>
      </c>
      <c r="E56" s="8" t="s">
        <v>12</v>
      </c>
      <c r="F56" s="8"/>
      <c r="G56" s="8"/>
      <c r="H56" s="8"/>
      <c r="I56" s="8"/>
      <c r="J56" s="8"/>
      <c r="K56" s="8"/>
      <c r="L56" s="9">
        <f t="shared" si="2"/>
        <v>95007.47</v>
      </c>
      <c r="M56" s="9">
        <f t="shared" si="2"/>
        <v>95007.47</v>
      </c>
      <c r="N56" s="9">
        <f t="shared" si="1"/>
        <v>100</v>
      </c>
    </row>
    <row r="57" spans="1:16" ht="21.75" customHeight="1" outlineLevel="5">
      <c r="A57" s="19" t="s">
        <v>320</v>
      </c>
      <c r="B57" s="8" t="s">
        <v>46</v>
      </c>
      <c r="C57" s="8" t="s">
        <v>322</v>
      </c>
      <c r="D57" s="20" t="s">
        <v>321</v>
      </c>
      <c r="E57" s="8" t="s">
        <v>323</v>
      </c>
      <c r="F57" s="8"/>
      <c r="G57" s="8"/>
      <c r="H57" s="8" t="s">
        <v>12</v>
      </c>
      <c r="I57" s="8"/>
      <c r="J57" s="8"/>
      <c r="K57" s="8"/>
      <c r="L57" s="9">
        <f t="shared" si="2"/>
        <v>95007.47</v>
      </c>
      <c r="M57" s="9">
        <f t="shared" si="2"/>
        <v>95007.47</v>
      </c>
      <c r="N57" s="9">
        <f t="shared" si="1"/>
        <v>100</v>
      </c>
    </row>
    <row r="58" spans="1:16" ht="21.75" customHeight="1" outlineLevel="5">
      <c r="A58" s="19" t="s">
        <v>37</v>
      </c>
      <c r="B58" s="8" t="s">
        <v>46</v>
      </c>
      <c r="C58" s="8" t="s">
        <v>322</v>
      </c>
      <c r="D58" s="20" t="s">
        <v>321</v>
      </c>
      <c r="E58" s="8" t="s">
        <v>323</v>
      </c>
      <c r="F58" s="8"/>
      <c r="G58" s="8"/>
      <c r="H58" s="8" t="s">
        <v>38</v>
      </c>
      <c r="I58" s="8"/>
      <c r="J58" s="8"/>
      <c r="K58" s="8"/>
      <c r="L58" s="9">
        <v>95007.47</v>
      </c>
      <c r="M58" s="9">
        <v>95007.47</v>
      </c>
      <c r="N58" s="9">
        <f t="shared" si="1"/>
        <v>100</v>
      </c>
    </row>
    <row r="59" spans="1:16" ht="105.75" customHeight="1" outlineLevel="3">
      <c r="A59" s="7" t="s">
        <v>69</v>
      </c>
      <c r="B59" s="8" t="s">
        <v>46</v>
      </c>
      <c r="C59" s="8" t="s">
        <v>68</v>
      </c>
      <c r="D59" s="8" t="s">
        <v>70</v>
      </c>
      <c r="E59" s="8" t="s">
        <v>12</v>
      </c>
      <c r="F59" s="8" t="s">
        <v>12</v>
      </c>
      <c r="G59" s="8"/>
      <c r="H59" s="8"/>
      <c r="I59" s="8"/>
      <c r="J59" s="8"/>
      <c r="K59" s="8"/>
      <c r="L59" s="9">
        <f>L60+L62+L64</f>
        <v>300792</v>
      </c>
      <c r="M59" s="9">
        <f>M60+M62+M64</f>
        <v>233497.08</v>
      </c>
      <c r="N59" s="9">
        <f t="shared" si="1"/>
        <v>77.627423601691532</v>
      </c>
    </row>
    <row r="60" spans="1:16" ht="33.75" customHeight="1" outlineLevel="4">
      <c r="A60" s="7" t="s">
        <v>19</v>
      </c>
      <c r="B60" s="8" t="s">
        <v>46</v>
      </c>
      <c r="C60" s="8" t="s">
        <v>68</v>
      </c>
      <c r="D60" s="8" t="s">
        <v>70</v>
      </c>
      <c r="E60" s="8" t="s">
        <v>20</v>
      </c>
      <c r="F60" s="8" t="s">
        <v>12</v>
      </c>
      <c r="G60" s="8"/>
      <c r="H60" s="8"/>
      <c r="I60" s="8"/>
      <c r="J60" s="8"/>
      <c r="K60" s="8"/>
      <c r="L60" s="9">
        <f>L61</f>
        <v>216225</v>
      </c>
      <c r="M60" s="9">
        <f>M61</f>
        <v>171668.58</v>
      </c>
      <c r="N60" s="9">
        <f t="shared" si="1"/>
        <v>79.393492889351364</v>
      </c>
    </row>
    <row r="61" spans="1:16" ht="16.5" customHeight="1" outlineLevel="5">
      <c r="A61" s="7" t="s">
        <v>21</v>
      </c>
      <c r="B61" s="8" t="s">
        <v>46</v>
      </c>
      <c r="C61" s="8" t="s">
        <v>68</v>
      </c>
      <c r="D61" s="8" t="s">
        <v>70</v>
      </c>
      <c r="E61" s="8" t="s">
        <v>20</v>
      </c>
      <c r="F61" s="8" t="s">
        <v>12</v>
      </c>
      <c r="G61" s="8"/>
      <c r="H61" s="8" t="s">
        <v>22</v>
      </c>
      <c r="I61" s="8"/>
      <c r="J61" s="8"/>
      <c r="K61" s="8"/>
      <c r="L61" s="9">
        <v>216225</v>
      </c>
      <c r="M61" s="9">
        <v>171668.58</v>
      </c>
      <c r="N61" s="9">
        <f t="shared" si="1"/>
        <v>79.393492889351364</v>
      </c>
      <c r="O61" s="12"/>
      <c r="P61" s="12"/>
    </row>
    <row r="62" spans="1:16" ht="65.25" customHeight="1" outlineLevel="4">
      <c r="A62" s="7" t="s">
        <v>27</v>
      </c>
      <c r="B62" s="8" t="s">
        <v>46</v>
      </c>
      <c r="C62" s="8" t="s">
        <v>68</v>
      </c>
      <c r="D62" s="8" t="s">
        <v>70</v>
      </c>
      <c r="E62" s="8" t="s">
        <v>28</v>
      </c>
      <c r="F62" s="8" t="s">
        <v>12</v>
      </c>
      <c r="G62" s="8"/>
      <c r="H62" s="8"/>
      <c r="I62" s="8"/>
      <c r="J62" s="8"/>
      <c r="K62" s="8"/>
      <c r="L62" s="9">
        <f>L63</f>
        <v>64092</v>
      </c>
      <c r="M62" s="9">
        <f>M63</f>
        <v>51059.08</v>
      </c>
      <c r="N62" s="9">
        <f t="shared" si="1"/>
        <v>79.665293640391937</v>
      </c>
    </row>
    <row r="63" spans="1:16" ht="33" customHeight="1" outlineLevel="5">
      <c r="A63" s="7" t="s">
        <v>29</v>
      </c>
      <c r="B63" s="8" t="s">
        <v>46</v>
      </c>
      <c r="C63" s="8" t="s">
        <v>68</v>
      </c>
      <c r="D63" s="8" t="s">
        <v>70</v>
      </c>
      <c r="E63" s="8" t="s">
        <v>28</v>
      </c>
      <c r="F63" s="8" t="s">
        <v>12</v>
      </c>
      <c r="G63" s="8"/>
      <c r="H63" s="8" t="s">
        <v>30</v>
      </c>
      <c r="I63" s="8"/>
      <c r="J63" s="8"/>
      <c r="K63" s="8"/>
      <c r="L63" s="9">
        <v>64092</v>
      </c>
      <c r="M63" s="9">
        <v>51059.08</v>
      </c>
      <c r="N63" s="9">
        <f t="shared" si="1"/>
        <v>79.665293640391937</v>
      </c>
    </row>
    <row r="64" spans="1:16" ht="42.75" customHeight="1" outlineLevel="4">
      <c r="A64" s="7" t="s">
        <v>31</v>
      </c>
      <c r="B64" s="8" t="s">
        <v>46</v>
      </c>
      <c r="C64" s="8" t="s">
        <v>68</v>
      </c>
      <c r="D64" s="8" t="s">
        <v>70</v>
      </c>
      <c r="E64" s="8" t="s">
        <v>32</v>
      </c>
      <c r="F64" s="8" t="s">
        <v>12</v>
      </c>
      <c r="G64" s="8"/>
      <c r="H64" s="8"/>
      <c r="I64" s="8"/>
      <c r="J64" s="8"/>
      <c r="K64" s="8"/>
      <c r="L64" s="9">
        <f>L65+L66</f>
        <v>20475</v>
      </c>
      <c r="M64" s="9">
        <f>M65+M66</f>
        <v>10769.42</v>
      </c>
      <c r="N64" s="9">
        <f t="shared" si="1"/>
        <v>52.597899877899877</v>
      </c>
    </row>
    <row r="65" spans="1:14" ht="15" customHeight="1" outlineLevel="5">
      <c r="A65" s="7" t="s">
        <v>33</v>
      </c>
      <c r="B65" s="8" t="s">
        <v>46</v>
      </c>
      <c r="C65" s="8" t="s">
        <v>68</v>
      </c>
      <c r="D65" s="8" t="s">
        <v>70</v>
      </c>
      <c r="E65" s="8" t="s">
        <v>32</v>
      </c>
      <c r="F65" s="8" t="s">
        <v>12</v>
      </c>
      <c r="G65" s="8"/>
      <c r="H65" s="8" t="s">
        <v>34</v>
      </c>
      <c r="I65" s="8"/>
      <c r="J65" s="8"/>
      <c r="K65" s="8"/>
      <c r="L65" s="9">
        <v>9000</v>
      </c>
      <c r="M65" s="9">
        <v>4119.42</v>
      </c>
      <c r="N65" s="9">
        <f t="shared" si="1"/>
        <v>45.771333333333338</v>
      </c>
    </row>
    <row r="66" spans="1:14" ht="32.25" customHeight="1" outlineLevel="5">
      <c r="A66" s="7" t="s">
        <v>39</v>
      </c>
      <c r="B66" s="8" t="s">
        <v>46</v>
      </c>
      <c r="C66" s="8" t="s">
        <v>68</v>
      </c>
      <c r="D66" s="8" t="s">
        <v>70</v>
      </c>
      <c r="E66" s="8" t="s">
        <v>32</v>
      </c>
      <c r="F66" s="8" t="s">
        <v>12</v>
      </c>
      <c r="G66" s="8"/>
      <c r="H66" s="8" t="s">
        <v>40</v>
      </c>
      <c r="I66" s="8"/>
      <c r="J66" s="8"/>
      <c r="K66" s="8"/>
      <c r="L66" s="9">
        <v>11475</v>
      </c>
      <c r="M66" s="9">
        <v>6650</v>
      </c>
      <c r="N66" s="9">
        <f t="shared" si="1"/>
        <v>57.952069716775597</v>
      </c>
    </row>
    <row r="67" spans="1:14" ht="28.5" customHeight="1" outlineLevel="3">
      <c r="A67" s="7" t="s">
        <v>71</v>
      </c>
      <c r="B67" s="8" t="s">
        <v>46</v>
      </c>
      <c r="C67" s="8" t="s">
        <v>68</v>
      </c>
      <c r="D67" s="8" t="s">
        <v>72</v>
      </c>
      <c r="E67" s="8" t="s">
        <v>12</v>
      </c>
      <c r="F67" s="8" t="s">
        <v>12</v>
      </c>
      <c r="G67" s="8"/>
      <c r="H67" s="8"/>
      <c r="I67" s="8"/>
      <c r="J67" s="8"/>
      <c r="K67" s="8"/>
      <c r="L67" s="9">
        <f>L68</f>
        <v>1639246</v>
      </c>
      <c r="M67" s="9">
        <f>M68</f>
        <v>1398189</v>
      </c>
      <c r="N67" s="9">
        <f t="shared" si="1"/>
        <v>85.294641560815151</v>
      </c>
    </row>
    <row r="68" spans="1:14" ht="76.5" customHeight="1" outlineLevel="4">
      <c r="A68" s="7" t="s">
        <v>73</v>
      </c>
      <c r="B68" s="8" t="s">
        <v>46</v>
      </c>
      <c r="C68" s="8" t="s">
        <v>68</v>
      </c>
      <c r="D68" s="8" t="s">
        <v>72</v>
      </c>
      <c r="E68" s="8" t="s">
        <v>74</v>
      </c>
      <c r="F68" s="8" t="s">
        <v>12</v>
      </c>
      <c r="G68" s="8"/>
      <c r="H68" s="8"/>
      <c r="I68" s="8"/>
      <c r="J68" s="8"/>
      <c r="K68" s="8"/>
      <c r="L68" s="9">
        <f>L69+L70+L71+L72+L73+L74+L75+L76</f>
        <v>1639246</v>
      </c>
      <c r="M68" s="9">
        <f>M69+M70+M71+M72+M73+M74+M75+M76</f>
        <v>1398189</v>
      </c>
      <c r="N68" s="9">
        <f t="shared" si="1"/>
        <v>85.294641560815151</v>
      </c>
    </row>
    <row r="69" spans="1:14" ht="19.5" customHeight="1" outlineLevel="5">
      <c r="A69" s="7" t="s">
        <v>21</v>
      </c>
      <c r="B69" s="8" t="s">
        <v>46</v>
      </c>
      <c r="C69" s="8" t="s">
        <v>68</v>
      </c>
      <c r="D69" s="8" t="s">
        <v>72</v>
      </c>
      <c r="E69" s="8" t="s">
        <v>74</v>
      </c>
      <c r="F69" s="8" t="s">
        <v>12</v>
      </c>
      <c r="G69" s="8"/>
      <c r="H69" s="8" t="s">
        <v>22</v>
      </c>
      <c r="I69" s="8"/>
      <c r="J69" s="8"/>
      <c r="K69" s="8"/>
      <c r="L69" s="9">
        <v>986736</v>
      </c>
      <c r="M69" s="9">
        <v>817000</v>
      </c>
      <c r="N69" s="9">
        <f t="shared" si="1"/>
        <v>82.79823579964652</v>
      </c>
    </row>
    <row r="70" spans="1:14" ht="28.5" customHeight="1" outlineLevel="5">
      <c r="A70" s="7" t="s">
        <v>29</v>
      </c>
      <c r="B70" s="8" t="s">
        <v>46</v>
      </c>
      <c r="C70" s="8" t="s">
        <v>68</v>
      </c>
      <c r="D70" s="8" t="s">
        <v>72</v>
      </c>
      <c r="E70" s="8" t="s">
        <v>74</v>
      </c>
      <c r="F70" s="8" t="s">
        <v>12</v>
      </c>
      <c r="G70" s="8"/>
      <c r="H70" s="8" t="s">
        <v>30</v>
      </c>
      <c r="I70" s="8"/>
      <c r="J70" s="8"/>
      <c r="K70" s="8"/>
      <c r="L70" s="9">
        <v>265840</v>
      </c>
      <c r="M70" s="9">
        <v>226700</v>
      </c>
      <c r="N70" s="9">
        <f t="shared" si="1"/>
        <v>85.276858260607881</v>
      </c>
    </row>
    <row r="71" spans="1:14" ht="15" customHeight="1" outlineLevel="5">
      <c r="A71" s="7" t="s">
        <v>33</v>
      </c>
      <c r="B71" s="8" t="s">
        <v>46</v>
      </c>
      <c r="C71" s="8" t="s">
        <v>68</v>
      </c>
      <c r="D71" s="8" t="s">
        <v>72</v>
      </c>
      <c r="E71" s="8" t="s">
        <v>74</v>
      </c>
      <c r="F71" s="8" t="s">
        <v>12</v>
      </c>
      <c r="G71" s="8"/>
      <c r="H71" s="8" t="s">
        <v>34</v>
      </c>
      <c r="I71" s="8"/>
      <c r="J71" s="8"/>
      <c r="K71" s="8"/>
      <c r="L71" s="9">
        <v>40000</v>
      </c>
      <c r="M71" s="9">
        <v>32700</v>
      </c>
      <c r="N71" s="9">
        <f t="shared" si="1"/>
        <v>81.75</v>
      </c>
    </row>
    <row r="72" spans="1:14" ht="28.5" customHeight="1" outlineLevel="5">
      <c r="A72" s="7" t="s">
        <v>54</v>
      </c>
      <c r="B72" s="8" t="s">
        <v>46</v>
      </c>
      <c r="C72" s="8" t="s">
        <v>68</v>
      </c>
      <c r="D72" s="8" t="s">
        <v>72</v>
      </c>
      <c r="E72" s="8" t="s">
        <v>74</v>
      </c>
      <c r="F72" s="8" t="s">
        <v>12</v>
      </c>
      <c r="G72" s="8"/>
      <c r="H72" s="8" t="s">
        <v>55</v>
      </c>
      <c r="I72" s="8"/>
      <c r="J72" s="8"/>
      <c r="K72" s="8"/>
      <c r="L72" s="9">
        <v>110000</v>
      </c>
      <c r="M72" s="9">
        <v>101800</v>
      </c>
      <c r="N72" s="9">
        <f t="shared" si="1"/>
        <v>92.545454545454547</v>
      </c>
    </row>
    <row r="73" spans="1:14" ht="28.5" customHeight="1" outlineLevel="5">
      <c r="A73" s="7" t="s">
        <v>56</v>
      </c>
      <c r="B73" s="8" t="s">
        <v>46</v>
      </c>
      <c r="C73" s="8" t="s">
        <v>68</v>
      </c>
      <c r="D73" s="8" t="s">
        <v>72</v>
      </c>
      <c r="E73" s="8" t="s">
        <v>74</v>
      </c>
      <c r="F73" s="8" t="s">
        <v>12</v>
      </c>
      <c r="G73" s="8"/>
      <c r="H73" s="8" t="s">
        <v>57</v>
      </c>
      <c r="I73" s="8"/>
      <c r="J73" s="8"/>
      <c r="K73" s="8"/>
      <c r="L73" s="9">
        <v>15000</v>
      </c>
      <c r="M73" s="9">
        <v>15000</v>
      </c>
      <c r="N73" s="9">
        <f t="shared" si="1"/>
        <v>100</v>
      </c>
    </row>
    <row r="74" spans="1:14" ht="28.5" customHeight="1" outlineLevel="5">
      <c r="A74" s="7" t="s">
        <v>75</v>
      </c>
      <c r="B74" s="8" t="s">
        <v>46</v>
      </c>
      <c r="C74" s="8" t="s">
        <v>68</v>
      </c>
      <c r="D74" s="8" t="s">
        <v>72</v>
      </c>
      <c r="E74" s="8" t="s">
        <v>74</v>
      </c>
      <c r="F74" s="8" t="s">
        <v>12</v>
      </c>
      <c r="G74" s="8"/>
      <c r="H74" s="8" t="s">
        <v>76</v>
      </c>
      <c r="I74" s="8"/>
      <c r="J74" s="8"/>
      <c r="K74" s="8"/>
      <c r="L74" s="9">
        <v>156001</v>
      </c>
      <c r="M74" s="9">
        <v>139320</v>
      </c>
      <c r="N74" s="9">
        <f t="shared" si="1"/>
        <v>89.30711982615496</v>
      </c>
    </row>
    <row r="75" spans="1:14" ht="28.5" customHeight="1" outlineLevel="5">
      <c r="A75" s="7" t="s">
        <v>77</v>
      </c>
      <c r="B75" s="8" t="s">
        <v>46</v>
      </c>
      <c r="C75" s="8" t="s">
        <v>68</v>
      </c>
      <c r="D75" s="8" t="s">
        <v>72</v>
      </c>
      <c r="E75" s="8" t="s">
        <v>74</v>
      </c>
      <c r="F75" s="8"/>
      <c r="G75" s="8"/>
      <c r="H75" s="8" t="s">
        <v>59</v>
      </c>
      <c r="I75" s="8"/>
      <c r="J75" s="8"/>
      <c r="K75" s="8"/>
      <c r="L75" s="9">
        <v>46389</v>
      </c>
      <c r="M75" s="9">
        <v>46389</v>
      </c>
      <c r="N75" s="9">
        <f t="shared" ref="N75:N150" si="3">M75/L75*100</f>
        <v>100</v>
      </c>
    </row>
    <row r="76" spans="1:14" ht="36" customHeight="1" outlineLevel="5">
      <c r="A76" s="7" t="s">
        <v>77</v>
      </c>
      <c r="B76" s="8" t="s">
        <v>46</v>
      </c>
      <c r="C76" s="8" t="s">
        <v>68</v>
      </c>
      <c r="D76" s="8" t="s">
        <v>72</v>
      </c>
      <c r="E76" s="8" t="s">
        <v>74</v>
      </c>
      <c r="F76" s="8" t="s">
        <v>12</v>
      </c>
      <c r="G76" s="8"/>
      <c r="H76" s="8" t="s">
        <v>78</v>
      </c>
      <c r="I76" s="8"/>
      <c r="J76" s="8"/>
      <c r="K76" s="8"/>
      <c r="L76" s="9">
        <v>19280</v>
      </c>
      <c r="M76" s="9">
        <v>19280</v>
      </c>
      <c r="N76" s="9">
        <f t="shared" si="3"/>
        <v>100</v>
      </c>
    </row>
    <row r="77" spans="1:14" ht="36" customHeight="1" outlineLevel="5">
      <c r="A77" s="7" t="s">
        <v>300</v>
      </c>
      <c r="B77" s="8" t="s">
        <v>46</v>
      </c>
      <c r="C77" s="8" t="s">
        <v>68</v>
      </c>
      <c r="D77" s="8" t="s">
        <v>303</v>
      </c>
      <c r="E77" s="8" t="s">
        <v>12</v>
      </c>
      <c r="F77" s="8"/>
      <c r="G77" s="8"/>
      <c r="H77" s="8" t="s">
        <v>12</v>
      </c>
      <c r="I77" s="8"/>
      <c r="J77" s="8"/>
      <c r="K77" s="8"/>
      <c r="L77" s="9">
        <f>L78</f>
        <v>50000</v>
      </c>
      <c r="M77" s="9">
        <f>M78</f>
        <v>50000</v>
      </c>
      <c r="N77" s="9">
        <f t="shared" si="3"/>
        <v>100</v>
      </c>
    </row>
    <row r="78" spans="1:14" ht="36" customHeight="1" outlineLevel="5">
      <c r="A78" s="7" t="s">
        <v>301</v>
      </c>
      <c r="B78" s="8" t="s">
        <v>46</v>
      </c>
      <c r="C78" s="8" t="s">
        <v>68</v>
      </c>
      <c r="D78" s="8" t="s">
        <v>303</v>
      </c>
      <c r="E78" s="8" t="s">
        <v>104</v>
      </c>
      <c r="F78" s="8"/>
      <c r="G78" s="8"/>
      <c r="H78" s="8" t="s">
        <v>12</v>
      </c>
      <c r="I78" s="8"/>
      <c r="J78" s="8"/>
      <c r="K78" s="8"/>
      <c r="L78" s="9">
        <f>L79</f>
        <v>50000</v>
      </c>
      <c r="M78" s="9">
        <f>M79</f>
        <v>50000</v>
      </c>
      <c r="N78" s="9">
        <f t="shared" si="3"/>
        <v>100</v>
      </c>
    </row>
    <row r="79" spans="1:14" ht="36" customHeight="1" outlineLevel="5">
      <c r="A79" s="7" t="s">
        <v>302</v>
      </c>
      <c r="B79" s="8" t="s">
        <v>46</v>
      </c>
      <c r="C79" s="8" t="s">
        <v>68</v>
      </c>
      <c r="D79" s="8" t="s">
        <v>303</v>
      </c>
      <c r="E79" s="8" t="s">
        <v>104</v>
      </c>
      <c r="F79" s="8"/>
      <c r="G79" s="8"/>
      <c r="H79" s="8" t="s">
        <v>59</v>
      </c>
      <c r="I79" s="8"/>
      <c r="J79" s="8"/>
      <c r="K79" s="8"/>
      <c r="L79" s="9">
        <v>50000</v>
      </c>
      <c r="M79" s="9">
        <v>50000</v>
      </c>
      <c r="N79" s="9">
        <f t="shared" si="3"/>
        <v>100</v>
      </c>
    </row>
    <row r="80" spans="1:14" ht="36" customHeight="1" outlineLevel="5">
      <c r="A80" s="7" t="s">
        <v>300</v>
      </c>
      <c r="B80" s="8" t="s">
        <v>46</v>
      </c>
      <c r="C80" s="8" t="s">
        <v>68</v>
      </c>
      <c r="D80" s="8" t="s">
        <v>304</v>
      </c>
      <c r="E80" s="8" t="s">
        <v>12</v>
      </c>
      <c r="F80" s="8"/>
      <c r="G80" s="8"/>
      <c r="H80" s="8" t="s">
        <v>12</v>
      </c>
      <c r="I80" s="8"/>
      <c r="J80" s="8"/>
      <c r="K80" s="8"/>
      <c r="L80" s="9">
        <f>L81</f>
        <v>18330</v>
      </c>
      <c r="M80" s="9">
        <f>M81</f>
        <v>18330</v>
      </c>
      <c r="N80" s="9">
        <f t="shared" si="3"/>
        <v>100</v>
      </c>
    </row>
    <row r="81" spans="1:14" ht="36" customHeight="1" outlineLevel="5">
      <c r="A81" s="7" t="s">
        <v>301</v>
      </c>
      <c r="B81" s="8" t="s">
        <v>46</v>
      </c>
      <c r="C81" s="8" t="s">
        <v>68</v>
      </c>
      <c r="D81" s="8" t="s">
        <v>304</v>
      </c>
      <c r="E81" s="8" t="s">
        <v>104</v>
      </c>
      <c r="F81" s="8"/>
      <c r="G81" s="8"/>
      <c r="H81" s="8" t="s">
        <v>12</v>
      </c>
      <c r="I81" s="8"/>
      <c r="J81" s="8"/>
      <c r="K81" s="8"/>
      <c r="L81" s="9">
        <f>L82+L83</f>
        <v>18330</v>
      </c>
      <c r="M81" s="9">
        <f>M82+M83</f>
        <v>18330</v>
      </c>
      <c r="N81" s="9">
        <f t="shared" si="3"/>
        <v>100</v>
      </c>
    </row>
    <row r="82" spans="1:14" ht="36" customHeight="1" outlineLevel="5">
      <c r="A82" s="7" t="s">
        <v>302</v>
      </c>
      <c r="B82" s="8" t="s">
        <v>46</v>
      </c>
      <c r="C82" s="8" t="s">
        <v>68</v>
      </c>
      <c r="D82" s="8" t="s">
        <v>304</v>
      </c>
      <c r="E82" s="8" t="s">
        <v>104</v>
      </c>
      <c r="F82" s="8"/>
      <c r="G82" s="8"/>
      <c r="H82" s="8" t="s">
        <v>59</v>
      </c>
      <c r="I82" s="8"/>
      <c r="J82" s="8"/>
      <c r="K82" s="8"/>
      <c r="L82" s="9">
        <v>17599</v>
      </c>
      <c r="M82" s="9">
        <v>17599</v>
      </c>
      <c r="N82" s="9">
        <f t="shared" si="3"/>
        <v>100</v>
      </c>
    </row>
    <row r="83" spans="1:14" ht="36" customHeight="1" outlineLevel="5">
      <c r="A83" s="7" t="s">
        <v>305</v>
      </c>
      <c r="B83" s="8" t="s">
        <v>46</v>
      </c>
      <c r="C83" s="8" t="s">
        <v>68</v>
      </c>
      <c r="D83" s="8" t="s">
        <v>304</v>
      </c>
      <c r="E83" s="8" t="s">
        <v>104</v>
      </c>
      <c r="F83" s="8"/>
      <c r="G83" s="8"/>
      <c r="H83" s="8" t="s">
        <v>78</v>
      </c>
      <c r="I83" s="8"/>
      <c r="J83" s="8"/>
      <c r="K83" s="8"/>
      <c r="L83" s="9">
        <v>731</v>
      </c>
      <c r="M83" s="9">
        <v>731</v>
      </c>
      <c r="N83" s="9">
        <f t="shared" si="3"/>
        <v>100</v>
      </c>
    </row>
    <row r="84" spans="1:14" ht="15" customHeight="1" outlineLevel="1">
      <c r="A84" s="7" t="s">
        <v>79</v>
      </c>
      <c r="B84" s="8" t="s">
        <v>46</v>
      </c>
      <c r="C84" s="8" t="s">
        <v>80</v>
      </c>
      <c r="D84" s="8" t="s">
        <v>11</v>
      </c>
      <c r="E84" s="8" t="s">
        <v>12</v>
      </c>
      <c r="F84" s="8" t="s">
        <v>12</v>
      </c>
      <c r="G84" s="8"/>
      <c r="H84" s="8"/>
      <c r="I84" s="8"/>
      <c r="J84" s="8"/>
      <c r="K84" s="8"/>
      <c r="L84" s="9">
        <f>L85</f>
        <v>444450</v>
      </c>
      <c r="M84" s="9">
        <f>M85</f>
        <v>293538.49000000005</v>
      </c>
      <c r="N84" s="9">
        <f t="shared" si="3"/>
        <v>66.045334683316469</v>
      </c>
    </row>
    <row r="85" spans="1:14" ht="28.5" customHeight="1" outlineLevel="2">
      <c r="A85" s="7" t="s">
        <v>81</v>
      </c>
      <c r="B85" s="8" t="s">
        <v>46</v>
      </c>
      <c r="C85" s="8" t="s">
        <v>82</v>
      </c>
      <c r="D85" s="8" t="s">
        <v>11</v>
      </c>
      <c r="E85" s="8" t="s">
        <v>12</v>
      </c>
      <c r="F85" s="8" t="s">
        <v>12</v>
      </c>
      <c r="G85" s="8"/>
      <c r="H85" s="8"/>
      <c r="I85" s="8"/>
      <c r="J85" s="8"/>
      <c r="K85" s="8"/>
      <c r="L85" s="9">
        <f>L86</f>
        <v>444450</v>
      </c>
      <c r="M85" s="9">
        <f>M86</f>
        <v>293538.49000000005</v>
      </c>
      <c r="N85" s="9">
        <f t="shared" si="3"/>
        <v>66.045334683316469</v>
      </c>
    </row>
    <row r="86" spans="1:14" ht="42.75" customHeight="1" outlineLevel="3">
      <c r="A86" s="7" t="s">
        <v>83</v>
      </c>
      <c r="B86" s="8" t="s">
        <v>46</v>
      </c>
      <c r="C86" s="8" t="s">
        <v>82</v>
      </c>
      <c r="D86" s="8" t="s">
        <v>84</v>
      </c>
      <c r="E86" s="8" t="s">
        <v>12</v>
      </c>
      <c r="F86" s="8" t="s">
        <v>12</v>
      </c>
      <c r="G86" s="8"/>
      <c r="H86" s="8"/>
      <c r="I86" s="8"/>
      <c r="J86" s="8"/>
      <c r="K86" s="8"/>
      <c r="L86" s="9">
        <f>L87+L89+L91</f>
        <v>444450</v>
      </c>
      <c r="M86" s="9">
        <f>M87+M89+M91</f>
        <v>293538.49000000005</v>
      </c>
      <c r="N86" s="9">
        <f t="shared" si="3"/>
        <v>66.045334683316469</v>
      </c>
    </row>
    <row r="87" spans="1:14" ht="31.5" customHeight="1" outlineLevel="4">
      <c r="A87" s="7" t="s">
        <v>19</v>
      </c>
      <c r="B87" s="8" t="s">
        <v>46</v>
      </c>
      <c r="C87" s="8" t="s">
        <v>82</v>
      </c>
      <c r="D87" s="8" t="s">
        <v>84</v>
      </c>
      <c r="E87" s="8" t="s">
        <v>20</v>
      </c>
      <c r="F87" s="8" t="s">
        <v>12</v>
      </c>
      <c r="G87" s="8"/>
      <c r="H87" s="8"/>
      <c r="I87" s="8"/>
      <c r="J87" s="8"/>
      <c r="K87" s="8"/>
      <c r="L87" s="9">
        <f>L88</f>
        <v>310000</v>
      </c>
      <c r="M87" s="9">
        <f>M88</f>
        <v>220673.45</v>
      </c>
      <c r="N87" s="9">
        <f t="shared" si="3"/>
        <v>71.184983870967741</v>
      </c>
    </row>
    <row r="88" spans="1:14" ht="18.75" customHeight="1" outlineLevel="5">
      <c r="A88" s="7" t="s">
        <v>21</v>
      </c>
      <c r="B88" s="8" t="s">
        <v>46</v>
      </c>
      <c r="C88" s="8" t="s">
        <v>82</v>
      </c>
      <c r="D88" s="8" t="s">
        <v>84</v>
      </c>
      <c r="E88" s="8" t="s">
        <v>20</v>
      </c>
      <c r="F88" s="8" t="s">
        <v>12</v>
      </c>
      <c r="G88" s="8"/>
      <c r="H88" s="8" t="s">
        <v>22</v>
      </c>
      <c r="I88" s="8"/>
      <c r="J88" s="8"/>
      <c r="K88" s="8"/>
      <c r="L88" s="9">
        <v>310000</v>
      </c>
      <c r="M88" s="9">
        <v>220673.45</v>
      </c>
      <c r="N88" s="9">
        <f t="shared" si="3"/>
        <v>71.184983870967741</v>
      </c>
    </row>
    <row r="89" spans="1:14" ht="63.75" customHeight="1" outlineLevel="4">
      <c r="A89" s="7" t="s">
        <v>27</v>
      </c>
      <c r="B89" s="8" t="s">
        <v>46</v>
      </c>
      <c r="C89" s="8" t="s">
        <v>82</v>
      </c>
      <c r="D89" s="8" t="s">
        <v>84</v>
      </c>
      <c r="E89" s="8" t="s">
        <v>28</v>
      </c>
      <c r="F89" s="8" t="s">
        <v>12</v>
      </c>
      <c r="G89" s="8"/>
      <c r="H89" s="8"/>
      <c r="I89" s="8"/>
      <c r="J89" s="8"/>
      <c r="K89" s="8"/>
      <c r="L89" s="9">
        <f>L90</f>
        <v>89606</v>
      </c>
      <c r="M89" s="9">
        <f>M90</f>
        <v>66416.2</v>
      </c>
      <c r="N89" s="9">
        <f t="shared" si="3"/>
        <v>74.120259804030979</v>
      </c>
    </row>
    <row r="90" spans="1:14" ht="28.5" customHeight="1" outlineLevel="5">
      <c r="A90" s="7" t="s">
        <v>29</v>
      </c>
      <c r="B90" s="8" t="s">
        <v>46</v>
      </c>
      <c r="C90" s="8" t="s">
        <v>82</v>
      </c>
      <c r="D90" s="8" t="s">
        <v>84</v>
      </c>
      <c r="E90" s="8" t="s">
        <v>28</v>
      </c>
      <c r="F90" s="8" t="s">
        <v>12</v>
      </c>
      <c r="G90" s="8"/>
      <c r="H90" s="8" t="s">
        <v>30</v>
      </c>
      <c r="I90" s="8"/>
      <c r="J90" s="8"/>
      <c r="K90" s="8"/>
      <c r="L90" s="9">
        <v>89606</v>
      </c>
      <c r="M90" s="9">
        <v>66416.2</v>
      </c>
      <c r="N90" s="9">
        <f t="shared" si="3"/>
        <v>74.120259804030979</v>
      </c>
    </row>
    <row r="91" spans="1:14" ht="42.75" customHeight="1" outlineLevel="4">
      <c r="A91" s="7" t="s">
        <v>31</v>
      </c>
      <c r="B91" s="8" t="s">
        <v>46</v>
      </c>
      <c r="C91" s="8" t="s">
        <v>82</v>
      </c>
      <c r="D91" s="8" t="s">
        <v>84</v>
      </c>
      <c r="E91" s="8" t="s">
        <v>32</v>
      </c>
      <c r="F91" s="8" t="s">
        <v>12</v>
      </c>
      <c r="G91" s="8"/>
      <c r="H91" s="8"/>
      <c r="I91" s="8"/>
      <c r="J91" s="8"/>
      <c r="K91" s="8"/>
      <c r="L91" s="9">
        <f>L92+L93</f>
        <v>44844</v>
      </c>
      <c r="M91" s="9">
        <f>M92+M93</f>
        <v>6448.84</v>
      </c>
      <c r="N91" s="9">
        <f t="shared" si="3"/>
        <v>14.380608331103382</v>
      </c>
    </row>
    <row r="92" spans="1:14" ht="15" customHeight="1" outlineLevel="5">
      <c r="A92" s="7" t="s">
        <v>33</v>
      </c>
      <c r="B92" s="8" t="s">
        <v>46</v>
      </c>
      <c r="C92" s="8" t="s">
        <v>82</v>
      </c>
      <c r="D92" s="8" t="s">
        <v>84</v>
      </c>
      <c r="E92" s="8" t="s">
        <v>32</v>
      </c>
      <c r="F92" s="8" t="s">
        <v>12</v>
      </c>
      <c r="G92" s="8"/>
      <c r="H92" s="8" t="s">
        <v>34</v>
      </c>
      <c r="I92" s="8"/>
      <c r="J92" s="8"/>
      <c r="K92" s="8"/>
      <c r="L92" s="9">
        <v>9000</v>
      </c>
      <c r="M92" s="9">
        <v>4703.84</v>
      </c>
      <c r="N92" s="9">
        <f t="shared" si="3"/>
        <v>52.264888888888891</v>
      </c>
    </row>
    <row r="93" spans="1:14" ht="33" customHeight="1" outlineLevel="5">
      <c r="A93" s="7" t="s">
        <v>39</v>
      </c>
      <c r="B93" s="8" t="s">
        <v>46</v>
      </c>
      <c r="C93" s="8" t="s">
        <v>82</v>
      </c>
      <c r="D93" s="8" t="s">
        <v>84</v>
      </c>
      <c r="E93" s="8" t="s">
        <v>32</v>
      </c>
      <c r="F93" s="8" t="s">
        <v>12</v>
      </c>
      <c r="G93" s="8"/>
      <c r="H93" s="8" t="s">
        <v>40</v>
      </c>
      <c r="I93" s="8"/>
      <c r="J93" s="8"/>
      <c r="K93" s="8"/>
      <c r="L93" s="9">
        <v>35844</v>
      </c>
      <c r="M93" s="9">
        <v>1745</v>
      </c>
      <c r="N93" s="9">
        <f t="shared" si="3"/>
        <v>4.8683182680504409</v>
      </c>
    </row>
    <row r="94" spans="1:14" ht="28.5" customHeight="1" outlineLevel="1">
      <c r="A94" s="7" t="s">
        <v>85</v>
      </c>
      <c r="B94" s="8" t="s">
        <v>46</v>
      </c>
      <c r="C94" s="8" t="s">
        <v>86</v>
      </c>
      <c r="D94" s="8" t="s">
        <v>11</v>
      </c>
      <c r="E94" s="8" t="s">
        <v>12</v>
      </c>
      <c r="F94" s="8" t="s">
        <v>12</v>
      </c>
      <c r="G94" s="8"/>
      <c r="H94" s="8"/>
      <c r="I94" s="8"/>
      <c r="J94" s="8"/>
      <c r="K94" s="8"/>
      <c r="L94" s="9">
        <f>L95</f>
        <v>1194294</v>
      </c>
      <c r="M94" s="9">
        <f>M95</f>
        <v>917150.26</v>
      </c>
      <c r="N94" s="9">
        <f t="shared" si="3"/>
        <v>76.794345445928727</v>
      </c>
    </row>
    <row r="95" spans="1:14" ht="52.5" customHeight="1" outlineLevel="2">
      <c r="A95" s="7" t="s">
        <v>87</v>
      </c>
      <c r="B95" s="8" t="s">
        <v>46</v>
      </c>
      <c r="C95" s="8" t="s">
        <v>88</v>
      </c>
      <c r="D95" s="8" t="s">
        <v>11</v>
      </c>
      <c r="E95" s="8" t="s">
        <v>12</v>
      </c>
      <c r="F95" s="8" t="s">
        <v>12</v>
      </c>
      <c r="G95" s="8"/>
      <c r="H95" s="8"/>
      <c r="I95" s="8"/>
      <c r="J95" s="8"/>
      <c r="K95" s="8"/>
      <c r="L95" s="9">
        <f>L96</f>
        <v>1194294</v>
      </c>
      <c r="M95" s="9">
        <f>M96</f>
        <v>917150.26</v>
      </c>
      <c r="N95" s="9">
        <f t="shared" si="3"/>
        <v>76.794345445928727</v>
      </c>
    </row>
    <row r="96" spans="1:14" ht="15" customHeight="1" outlineLevel="3">
      <c r="A96" s="7" t="s">
        <v>89</v>
      </c>
      <c r="B96" s="8" t="s">
        <v>46</v>
      </c>
      <c r="C96" s="8" t="s">
        <v>88</v>
      </c>
      <c r="D96" s="8" t="s">
        <v>90</v>
      </c>
      <c r="E96" s="8" t="s">
        <v>12</v>
      </c>
      <c r="F96" s="8" t="s">
        <v>12</v>
      </c>
      <c r="G96" s="8"/>
      <c r="H96" s="8"/>
      <c r="I96" s="8"/>
      <c r="J96" s="8"/>
      <c r="K96" s="8"/>
      <c r="L96" s="9">
        <f>L97+L99+L101+L103+L108</f>
        <v>1194294</v>
      </c>
      <c r="M96" s="9">
        <f>M97+M99+M101+M103</f>
        <v>917150.26</v>
      </c>
      <c r="N96" s="9">
        <f t="shared" si="3"/>
        <v>76.794345445928727</v>
      </c>
    </row>
    <row r="97" spans="1:16" ht="42.75" customHeight="1" outlineLevel="4">
      <c r="A97" s="7" t="s">
        <v>91</v>
      </c>
      <c r="B97" s="8" t="s">
        <v>46</v>
      </c>
      <c r="C97" s="8" t="s">
        <v>88</v>
      </c>
      <c r="D97" s="8" t="s">
        <v>90</v>
      </c>
      <c r="E97" s="8" t="s">
        <v>92</v>
      </c>
      <c r="F97" s="8" t="s">
        <v>12</v>
      </c>
      <c r="G97" s="8"/>
      <c r="H97" s="8"/>
      <c r="I97" s="8"/>
      <c r="J97" s="8"/>
      <c r="K97" s="8"/>
      <c r="L97" s="9">
        <f>L98</f>
        <v>885547</v>
      </c>
      <c r="M97" s="9">
        <f>M98</f>
        <v>694131.55</v>
      </c>
      <c r="N97" s="9">
        <f t="shared" si="3"/>
        <v>78.384495684588174</v>
      </c>
      <c r="O97" s="12"/>
      <c r="P97" s="12"/>
    </row>
    <row r="98" spans="1:16" ht="15.75" customHeight="1" outlineLevel="5">
      <c r="A98" s="7" t="s">
        <v>21</v>
      </c>
      <c r="B98" s="8" t="s">
        <v>46</v>
      </c>
      <c r="C98" s="8" t="s">
        <v>88</v>
      </c>
      <c r="D98" s="8" t="s">
        <v>90</v>
      </c>
      <c r="E98" s="8" t="s">
        <v>92</v>
      </c>
      <c r="F98" s="8" t="s">
        <v>12</v>
      </c>
      <c r="G98" s="8"/>
      <c r="H98" s="8" t="s">
        <v>22</v>
      </c>
      <c r="I98" s="8"/>
      <c r="J98" s="8"/>
      <c r="K98" s="8"/>
      <c r="L98" s="9">
        <v>885547</v>
      </c>
      <c r="M98" s="9">
        <v>694131.55</v>
      </c>
      <c r="N98" s="9">
        <f t="shared" si="3"/>
        <v>78.384495684588174</v>
      </c>
    </row>
    <row r="99" spans="1:16" ht="42.75" customHeight="1" outlineLevel="4">
      <c r="A99" s="7" t="s">
        <v>93</v>
      </c>
      <c r="B99" s="8" t="s">
        <v>46</v>
      </c>
      <c r="C99" s="8" t="s">
        <v>88</v>
      </c>
      <c r="D99" s="8" t="s">
        <v>90</v>
      </c>
      <c r="E99" s="8" t="s">
        <v>94</v>
      </c>
      <c r="F99" s="8" t="s">
        <v>12</v>
      </c>
      <c r="G99" s="8"/>
      <c r="H99" s="8"/>
      <c r="I99" s="8"/>
      <c r="J99" s="8"/>
      <c r="K99" s="8"/>
      <c r="L99" s="9">
        <f>L100</f>
        <v>600</v>
      </c>
      <c r="M99" s="9">
        <f>M100</f>
        <v>400</v>
      </c>
      <c r="N99" s="9">
        <f t="shared" si="3"/>
        <v>66.666666666666657</v>
      </c>
    </row>
    <row r="100" spans="1:16" ht="20.25" customHeight="1" outlineLevel="5">
      <c r="A100" s="7" t="s">
        <v>25</v>
      </c>
      <c r="B100" s="8" t="s">
        <v>46</v>
      </c>
      <c r="C100" s="8" t="s">
        <v>88</v>
      </c>
      <c r="D100" s="8" t="s">
        <v>90</v>
      </c>
      <c r="E100" s="8" t="s">
        <v>94</v>
      </c>
      <c r="F100" s="8" t="s">
        <v>12</v>
      </c>
      <c r="G100" s="8"/>
      <c r="H100" s="8" t="s">
        <v>26</v>
      </c>
      <c r="I100" s="8"/>
      <c r="J100" s="8"/>
      <c r="K100" s="8"/>
      <c r="L100" s="9">
        <v>600</v>
      </c>
      <c r="M100" s="9">
        <v>400</v>
      </c>
      <c r="N100" s="9">
        <f t="shared" si="3"/>
        <v>66.666666666666657</v>
      </c>
    </row>
    <row r="101" spans="1:16" ht="61.5" customHeight="1" outlineLevel="4">
      <c r="A101" s="7" t="s">
        <v>95</v>
      </c>
      <c r="B101" s="8" t="s">
        <v>46</v>
      </c>
      <c r="C101" s="8" t="s">
        <v>88</v>
      </c>
      <c r="D101" s="8" t="s">
        <v>90</v>
      </c>
      <c r="E101" s="8" t="s">
        <v>96</v>
      </c>
      <c r="F101" s="8" t="s">
        <v>12</v>
      </c>
      <c r="G101" s="8"/>
      <c r="H101" s="8"/>
      <c r="I101" s="8"/>
      <c r="J101" s="8"/>
      <c r="K101" s="8"/>
      <c r="L101" s="9">
        <f>L102</f>
        <v>267897</v>
      </c>
      <c r="M101" s="9">
        <f>M102</f>
        <v>197507.27</v>
      </c>
      <c r="N101" s="9">
        <f t="shared" si="3"/>
        <v>73.725077175183003</v>
      </c>
    </row>
    <row r="102" spans="1:16" ht="28.5" customHeight="1" outlineLevel="5">
      <c r="A102" s="7" t="s">
        <v>29</v>
      </c>
      <c r="B102" s="8" t="s">
        <v>46</v>
      </c>
      <c r="C102" s="8" t="s">
        <v>88</v>
      </c>
      <c r="D102" s="8" t="s">
        <v>90</v>
      </c>
      <c r="E102" s="8" t="s">
        <v>96</v>
      </c>
      <c r="F102" s="8" t="s">
        <v>12</v>
      </c>
      <c r="G102" s="8"/>
      <c r="H102" s="8" t="s">
        <v>30</v>
      </c>
      <c r="I102" s="8"/>
      <c r="J102" s="8"/>
      <c r="K102" s="8"/>
      <c r="L102" s="9">
        <v>267897</v>
      </c>
      <c r="M102" s="9">
        <v>197507.27</v>
      </c>
      <c r="N102" s="9">
        <f t="shared" si="3"/>
        <v>73.725077175183003</v>
      </c>
    </row>
    <row r="103" spans="1:16" ht="42.75" customHeight="1" outlineLevel="4">
      <c r="A103" s="7" t="s">
        <v>31</v>
      </c>
      <c r="B103" s="8" t="s">
        <v>46</v>
      </c>
      <c r="C103" s="8" t="s">
        <v>88</v>
      </c>
      <c r="D103" s="8" t="s">
        <v>90</v>
      </c>
      <c r="E103" s="8" t="s">
        <v>32</v>
      </c>
      <c r="F103" s="8" t="s">
        <v>12</v>
      </c>
      <c r="G103" s="8"/>
      <c r="H103" s="8"/>
      <c r="I103" s="8"/>
      <c r="J103" s="8"/>
      <c r="K103" s="8"/>
      <c r="L103" s="9">
        <f>L104+L105+L106+L107</f>
        <v>40150</v>
      </c>
      <c r="M103" s="9">
        <f>M104+M105+M106+M107</f>
        <v>25111.439999999999</v>
      </c>
      <c r="N103" s="9">
        <f t="shared" si="3"/>
        <v>62.544059775840601</v>
      </c>
    </row>
    <row r="104" spans="1:16" ht="15" customHeight="1" outlineLevel="5">
      <c r="A104" s="7" t="s">
        <v>33</v>
      </c>
      <c r="B104" s="8" t="s">
        <v>46</v>
      </c>
      <c r="C104" s="8" t="s">
        <v>88</v>
      </c>
      <c r="D104" s="8" t="s">
        <v>90</v>
      </c>
      <c r="E104" s="8" t="s">
        <v>32</v>
      </c>
      <c r="F104" s="8" t="s">
        <v>12</v>
      </c>
      <c r="G104" s="8"/>
      <c r="H104" s="8" t="s">
        <v>34</v>
      </c>
      <c r="I104" s="8"/>
      <c r="J104" s="8"/>
      <c r="K104" s="8"/>
      <c r="L104" s="9">
        <v>21000</v>
      </c>
      <c r="M104" s="9">
        <v>17146.439999999999</v>
      </c>
      <c r="N104" s="9">
        <f t="shared" si="3"/>
        <v>81.649714285714282</v>
      </c>
    </row>
    <row r="105" spans="1:16" ht="28.5" customHeight="1" outlineLevel="5">
      <c r="A105" s="7" t="s">
        <v>35</v>
      </c>
      <c r="B105" s="8" t="s">
        <v>46</v>
      </c>
      <c r="C105" s="8" t="s">
        <v>88</v>
      </c>
      <c r="D105" s="8" t="s">
        <v>90</v>
      </c>
      <c r="E105" s="8" t="s">
        <v>32</v>
      </c>
      <c r="F105" s="8" t="s">
        <v>12</v>
      </c>
      <c r="G105" s="8"/>
      <c r="H105" s="8" t="s">
        <v>36</v>
      </c>
      <c r="I105" s="8"/>
      <c r="J105" s="8"/>
      <c r="K105" s="8"/>
      <c r="L105" s="9">
        <v>7900</v>
      </c>
      <c r="M105" s="9">
        <v>3675</v>
      </c>
      <c r="N105" s="9">
        <f t="shared" si="3"/>
        <v>46.518987341772153</v>
      </c>
    </row>
    <row r="106" spans="1:16" ht="28.5" customHeight="1" outlineLevel="5">
      <c r="A106" s="7" t="s">
        <v>282</v>
      </c>
      <c r="B106" s="8" t="s">
        <v>46</v>
      </c>
      <c r="C106" s="8" t="s">
        <v>88</v>
      </c>
      <c r="D106" s="8" t="s">
        <v>90</v>
      </c>
      <c r="E106" s="8" t="s">
        <v>32</v>
      </c>
      <c r="F106" s="8"/>
      <c r="G106" s="8"/>
      <c r="H106" s="8" t="s">
        <v>59</v>
      </c>
      <c r="I106" s="8"/>
      <c r="J106" s="8"/>
      <c r="K106" s="8"/>
      <c r="L106" s="9">
        <v>7150</v>
      </c>
      <c r="M106" s="9">
        <v>3840</v>
      </c>
      <c r="N106" s="9">
        <f t="shared" si="3"/>
        <v>53.706293706293707</v>
      </c>
    </row>
    <row r="107" spans="1:16" ht="29.25" customHeight="1" outlineLevel="5">
      <c r="A107" s="7" t="s">
        <v>39</v>
      </c>
      <c r="B107" s="8" t="s">
        <v>46</v>
      </c>
      <c r="C107" s="8" t="s">
        <v>88</v>
      </c>
      <c r="D107" s="8" t="s">
        <v>90</v>
      </c>
      <c r="E107" s="8" t="s">
        <v>32</v>
      </c>
      <c r="F107" s="8" t="s">
        <v>12</v>
      </c>
      <c r="G107" s="8"/>
      <c r="H107" s="8" t="s">
        <v>40</v>
      </c>
      <c r="I107" s="8"/>
      <c r="J107" s="8"/>
      <c r="K107" s="8"/>
      <c r="L107" s="9">
        <v>4100</v>
      </c>
      <c r="M107" s="9">
        <v>450</v>
      </c>
      <c r="N107" s="9">
        <f t="shared" si="3"/>
        <v>10.975609756097562</v>
      </c>
    </row>
    <row r="108" spans="1:16" ht="17.25" customHeight="1" outlineLevel="5">
      <c r="A108" s="7" t="s">
        <v>332</v>
      </c>
      <c r="B108" s="8" t="s">
        <v>46</v>
      </c>
      <c r="C108" s="8" t="s">
        <v>88</v>
      </c>
      <c r="D108" s="8" t="s">
        <v>90</v>
      </c>
      <c r="E108" s="8" t="s">
        <v>42</v>
      </c>
      <c r="F108" s="8"/>
      <c r="G108" s="8"/>
      <c r="H108" s="8"/>
      <c r="I108" s="8"/>
      <c r="J108" s="8"/>
      <c r="K108" s="8"/>
      <c r="L108" s="9">
        <f>L109</f>
        <v>100</v>
      </c>
      <c r="M108" s="9">
        <f>M109</f>
        <v>0</v>
      </c>
      <c r="N108" s="9">
        <f t="shared" si="3"/>
        <v>0</v>
      </c>
    </row>
    <row r="109" spans="1:16" ht="21.75" customHeight="1" outlineLevel="5">
      <c r="A109" s="7" t="s">
        <v>43</v>
      </c>
      <c r="B109" s="8" t="s">
        <v>46</v>
      </c>
      <c r="C109" s="8" t="s">
        <v>88</v>
      </c>
      <c r="D109" s="8" t="s">
        <v>90</v>
      </c>
      <c r="E109" s="8" t="s">
        <v>42</v>
      </c>
      <c r="F109" s="8"/>
      <c r="G109" s="8"/>
      <c r="H109" s="8" t="s">
        <v>44</v>
      </c>
      <c r="I109" s="8"/>
      <c r="J109" s="8"/>
      <c r="K109" s="8"/>
      <c r="L109" s="9">
        <v>100</v>
      </c>
      <c r="M109" s="9">
        <v>0</v>
      </c>
      <c r="N109" s="9"/>
    </row>
    <row r="110" spans="1:16" ht="15" customHeight="1" outlineLevel="1">
      <c r="A110" s="7" t="s">
        <v>97</v>
      </c>
      <c r="B110" s="8" t="s">
        <v>46</v>
      </c>
      <c r="C110" s="8" t="s">
        <v>98</v>
      </c>
      <c r="D110" s="8" t="s">
        <v>11</v>
      </c>
      <c r="E110" s="8" t="s">
        <v>12</v>
      </c>
      <c r="F110" s="8" t="s">
        <v>12</v>
      </c>
      <c r="G110" s="8"/>
      <c r="H110" s="8"/>
      <c r="I110" s="8"/>
      <c r="J110" s="8"/>
      <c r="K110" s="8"/>
      <c r="L110" s="9">
        <f>L111+L115+L121+L133</f>
        <v>10177654.1</v>
      </c>
      <c r="M110" s="9">
        <f>M111+M115+M121+M134+M138+M119</f>
        <v>5775007.9100000001</v>
      </c>
      <c r="N110" s="9">
        <f t="shared" si="3"/>
        <v>56.74203360870753</v>
      </c>
    </row>
    <row r="111" spans="1:16" ht="15" customHeight="1" outlineLevel="2">
      <c r="A111" s="7" t="s">
        <v>99</v>
      </c>
      <c r="B111" s="8" t="s">
        <v>46</v>
      </c>
      <c r="C111" s="8" t="s">
        <v>100</v>
      </c>
      <c r="D111" s="8" t="s">
        <v>11</v>
      </c>
      <c r="E111" s="8" t="s">
        <v>12</v>
      </c>
      <c r="F111" s="8" t="s">
        <v>12</v>
      </c>
      <c r="G111" s="8"/>
      <c r="H111" s="8"/>
      <c r="I111" s="8"/>
      <c r="J111" s="8"/>
      <c r="K111" s="8"/>
      <c r="L111" s="9">
        <f t="shared" ref="L111:M113" si="4">L112</f>
        <v>23436</v>
      </c>
      <c r="M111" s="9">
        <f t="shared" si="4"/>
        <v>23436</v>
      </c>
      <c r="N111" s="9">
        <f t="shared" si="3"/>
        <v>100</v>
      </c>
    </row>
    <row r="112" spans="1:16" ht="42.75" customHeight="1" outlineLevel="3">
      <c r="A112" s="7" t="s">
        <v>101</v>
      </c>
      <c r="B112" s="8" t="s">
        <v>46</v>
      </c>
      <c r="C112" s="8" t="s">
        <v>100</v>
      </c>
      <c r="D112" s="8" t="s">
        <v>102</v>
      </c>
      <c r="E112" s="8" t="s">
        <v>12</v>
      </c>
      <c r="F112" s="8" t="s">
        <v>12</v>
      </c>
      <c r="G112" s="8"/>
      <c r="H112" s="8"/>
      <c r="I112" s="8"/>
      <c r="J112" s="8"/>
      <c r="K112" s="8"/>
      <c r="L112" s="9">
        <f t="shared" si="4"/>
        <v>23436</v>
      </c>
      <c r="M112" s="9">
        <f t="shared" si="4"/>
        <v>23436</v>
      </c>
      <c r="N112" s="9">
        <f t="shared" si="3"/>
        <v>100</v>
      </c>
    </row>
    <row r="113" spans="1:14" ht="28.5" customHeight="1" outlineLevel="4">
      <c r="A113" s="7" t="s">
        <v>103</v>
      </c>
      <c r="B113" s="8" t="s">
        <v>46</v>
      </c>
      <c r="C113" s="8" t="s">
        <v>100</v>
      </c>
      <c r="D113" s="8" t="s">
        <v>102</v>
      </c>
      <c r="E113" s="8" t="s">
        <v>104</v>
      </c>
      <c r="F113" s="8" t="s">
        <v>12</v>
      </c>
      <c r="G113" s="8"/>
      <c r="H113" s="8"/>
      <c r="I113" s="8"/>
      <c r="J113" s="8"/>
      <c r="K113" s="8"/>
      <c r="L113" s="9">
        <f t="shared" si="4"/>
        <v>23436</v>
      </c>
      <c r="M113" s="9">
        <f t="shared" si="4"/>
        <v>23436</v>
      </c>
      <c r="N113" s="9">
        <f t="shared" si="3"/>
        <v>100</v>
      </c>
    </row>
    <row r="114" spans="1:14" ht="28.5" customHeight="1" outlineLevel="5">
      <c r="A114" s="7" t="s">
        <v>56</v>
      </c>
      <c r="B114" s="8" t="s">
        <v>46</v>
      </c>
      <c r="C114" s="8" t="s">
        <v>100</v>
      </c>
      <c r="D114" s="8" t="s">
        <v>102</v>
      </c>
      <c r="E114" s="8" t="s">
        <v>104</v>
      </c>
      <c r="F114" s="8" t="s">
        <v>12</v>
      </c>
      <c r="G114" s="8"/>
      <c r="H114" s="8" t="s">
        <v>57</v>
      </c>
      <c r="I114" s="8"/>
      <c r="J114" s="8"/>
      <c r="K114" s="8"/>
      <c r="L114" s="9">
        <v>23436</v>
      </c>
      <c r="M114" s="9">
        <v>23436</v>
      </c>
      <c r="N114" s="9">
        <f t="shared" si="3"/>
        <v>100</v>
      </c>
    </row>
    <row r="115" spans="1:14" ht="15" customHeight="1" outlineLevel="2">
      <c r="A115" s="7" t="s">
        <v>326</v>
      </c>
      <c r="B115" s="8" t="s">
        <v>46</v>
      </c>
      <c r="C115" s="8" t="s">
        <v>105</v>
      </c>
      <c r="D115" s="8" t="s">
        <v>11</v>
      </c>
      <c r="E115" s="8" t="s">
        <v>12</v>
      </c>
      <c r="F115" s="8" t="s">
        <v>12</v>
      </c>
      <c r="G115" s="8"/>
      <c r="H115" s="8"/>
      <c r="I115" s="8"/>
      <c r="J115" s="8"/>
      <c r="K115" s="8"/>
      <c r="L115" s="9">
        <f>L116+L119</f>
        <v>25163.1</v>
      </c>
      <c r="M115" s="9">
        <f t="shared" ref="L115:M117" si="5">M116</f>
        <v>19286.3</v>
      </c>
      <c r="N115" s="9">
        <f t="shared" si="3"/>
        <v>76.645166930942537</v>
      </c>
    </row>
    <row r="116" spans="1:14" ht="137.25" customHeight="1" outlineLevel="3">
      <c r="A116" s="7" t="s">
        <v>106</v>
      </c>
      <c r="B116" s="8" t="s">
        <v>46</v>
      </c>
      <c r="C116" s="8" t="s">
        <v>105</v>
      </c>
      <c r="D116" s="8" t="s">
        <v>107</v>
      </c>
      <c r="E116" s="8" t="s">
        <v>12</v>
      </c>
      <c r="F116" s="8" t="s">
        <v>12</v>
      </c>
      <c r="G116" s="8"/>
      <c r="H116" s="8"/>
      <c r="I116" s="8"/>
      <c r="J116" s="8"/>
      <c r="K116" s="8"/>
      <c r="L116" s="9">
        <f t="shared" si="5"/>
        <v>25093.1</v>
      </c>
      <c r="M116" s="9">
        <f t="shared" si="5"/>
        <v>19286.3</v>
      </c>
      <c r="N116" s="9">
        <f t="shared" si="3"/>
        <v>76.858977169022552</v>
      </c>
    </row>
    <row r="117" spans="1:14" ht="42.75" customHeight="1" outlineLevel="4">
      <c r="A117" s="7" t="s">
        <v>31</v>
      </c>
      <c r="B117" s="8" t="s">
        <v>46</v>
      </c>
      <c r="C117" s="8" t="s">
        <v>105</v>
      </c>
      <c r="D117" s="8" t="s">
        <v>107</v>
      </c>
      <c r="E117" s="8" t="s">
        <v>32</v>
      </c>
      <c r="F117" s="8" t="s">
        <v>12</v>
      </c>
      <c r="G117" s="8"/>
      <c r="H117" s="8"/>
      <c r="I117" s="8"/>
      <c r="J117" s="8"/>
      <c r="K117" s="8"/>
      <c r="L117" s="9">
        <f t="shared" si="5"/>
        <v>25093.1</v>
      </c>
      <c r="M117" s="9">
        <f t="shared" si="5"/>
        <v>19286.3</v>
      </c>
      <c r="N117" s="9">
        <f t="shared" si="3"/>
        <v>76.858977169022552</v>
      </c>
    </row>
    <row r="118" spans="1:14" ht="28.5" customHeight="1" outlineLevel="5">
      <c r="A118" s="7" t="s">
        <v>35</v>
      </c>
      <c r="B118" s="8" t="s">
        <v>46</v>
      </c>
      <c r="C118" s="8" t="s">
        <v>105</v>
      </c>
      <c r="D118" s="8" t="s">
        <v>107</v>
      </c>
      <c r="E118" s="8" t="s">
        <v>32</v>
      </c>
      <c r="F118" s="8" t="s">
        <v>12</v>
      </c>
      <c r="G118" s="8"/>
      <c r="H118" s="8" t="s">
        <v>36</v>
      </c>
      <c r="I118" s="8"/>
      <c r="J118" s="8"/>
      <c r="K118" s="8"/>
      <c r="L118" s="9">
        <v>25093.1</v>
      </c>
      <c r="M118" s="9">
        <v>19286.3</v>
      </c>
      <c r="N118" s="9">
        <f t="shared" si="3"/>
        <v>76.858977169022552</v>
      </c>
    </row>
    <row r="119" spans="1:14" ht="94.5" customHeight="1" outlineLevel="5">
      <c r="A119" s="21" t="s">
        <v>327</v>
      </c>
      <c r="B119" s="8" t="s">
        <v>46</v>
      </c>
      <c r="C119" s="8" t="s">
        <v>105</v>
      </c>
      <c r="D119" s="8" t="s">
        <v>328</v>
      </c>
      <c r="E119" s="8"/>
      <c r="F119" s="8"/>
      <c r="G119" s="8"/>
      <c r="H119" s="8"/>
      <c r="I119" s="8"/>
      <c r="J119" s="8"/>
      <c r="K119" s="8"/>
      <c r="L119" s="9">
        <f>L120</f>
        <v>70</v>
      </c>
      <c r="M119" s="9">
        <f>M120</f>
        <v>69.7</v>
      </c>
      <c r="N119" s="9">
        <f t="shared" si="3"/>
        <v>99.571428571428584</v>
      </c>
    </row>
    <row r="120" spans="1:14" ht="28.5" customHeight="1" outlineLevel="5">
      <c r="A120" s="7" t="s">
        <v>35</v>
      </c>
      <c r="B120" s="8" t="s">
        <v>46</v>
      </c>
      <c r="C120" s="8" t="s">
        <v>105</v>
      </c>
      <c r="D120" s="8" t="s">
        <v>328</v>
      </c>
      <c r="E120" s="8" t="s">
        <v>32</v>
      </c>
      <c r="F120" s="8"/>
      <c r="G120" s="8"/>
      <c r="H120" s="8" t="s">
        <v>36</v>
      </c>
      <c r="I120" s="8"/>
      <c r="J120" s="8"/>
      <c r="K120" s="8"/>
      <c r="L120" s="9">
        <v>70</v>
      </c>
      <c r="M120" s="9">
        <v>69.7</v>
      </c>
      <c r="N120" s="9"/>
    </row>
    <row r="121" spans="1:14" ht="28.5" customHeight="1" outlineLevel="2">
      <c r="A121" s="7" t="s">
        <v>108</v>
      </c>
      <c r="B121" s="8" t="s">
        <v>46</v>
      </c>
      <c r="C121" s="8" t="s">
        <v>109</v>
      </c>
      <c r="D121" s="8" t="s">
        <v>11</v>
      </c>
      <c r="E121" s="8" t="s">
        <v>12</v>
      </c>
      <c r="F121" s="8" t="s">
        <v>12</v>
      </c>
      <c r="G121" s="8"/>
      <c r="H121" s="8"/>
      <c r="I121" s="8"/>
      <c r="J121" s="8"/>
      <c r="K121" s="8"/>
      <c r="L121" s="9">
        <f>L123+L127+L131</f>
        <v>7447359</v>
      </c>
      <c r="M121" s="9">
        <f>M123+M127+M131</f>
        <v>5581547.7400000002</v>
      </c>
      <c r="N121" s="9">
        <f t="shared" si="3"/>
        <v>74.946672236426366</v>
      </c>
    </row>
    <row r="122" spans="1:14" ht="57" customHeight="1" outlineLevel="3">
      <c r="A122" s="7" t="s">
        <v>110</v>
      </c>
      <c r="B122" s="8" t="s">
        <v>46</v>
      </c>
      <c r="C122" s="8" t="s">
        <v>109</v>
      </c>
      <c r="D122" s="8" t="s">
        <v>111</v>
      </c>
      <c r="E122" s="8" t="s">
        <v>12</v>
      </c>
      <c r="F122" s="8" t="s">
        <v>12</v>
      </c>
      <c r="G122" s="8"/>
      <c r="H122" s="8"/>
      <c r="I122" s="8"/>
      <c r="J122" s="8"/>
      <c r="K122" s="8"/>
      <c r="L122" s="9">
        <f>L123</f>
        <v>4005684</v>
      </c>
      <c r="M122" s="9">
        <f>M123</f>
        <v>2721889.46</v>
      </c>
      <c r="N122" s="9">
        <f t="shared" si="3"/>
        <v>67.950678585729676</v>
      </c>
    </row>
    <row r="123" spans="1:14" ht="42.75" customHeight="1" outlineLevel="4">
      <c r="A123" s="7" t="s">
        <v>31</v>
      </c>
      <c r="B123" s="8" t="s">
        <v>46</v>
      </c>
      <c r="C123" s="8" t="s">
        <v>109</v>
      </c>
      <c r="D123" s="8" t="s">
        <v>111</v>
      </c>
      <c r="E123" s="8" t="s">
        <v>12</v>
      </c>
      <c r="F123" s="8" t="s">
        <v>12</v>
      </c>
      <c r="G123" s="8"/>
      <c r="H123" s="8"/>
      <c r="I123" s="8"/>
      <c r="J123" s="8"/>
      <c r="K123" s="8"/>
      <c r="L123" s="9">
        <f>L124+L125+L126</f>
        <v>4005684</v>
      </c>
      <c r="M123" s="9">
        <f>M124+M125+M126</f>
        <v>2721889.46</v>
      </c>
      <c r="N123" s="9">
        <f t="shared" si="3"/>
        <v>67.950678585729676</v>
      </c>
    </row>
    <row r="124" spans="1:14" ht="28.5" customHeight="1" outlineLevel="5">
      <c r="A124" s="7" t="s">
        <v>56</v>
      </c>
      <c r="B124" s="8" t="s">
        <v>46</v>
      </c>
      <c r="C124" s="8" t="s">
        <v>109</v>
      </c>
      <c r="D124" s="8" t="s">
        <v>111</v>
      </c>
      <c r="E124" s="8" t="s">
        <v>32</v>
      </c>
      <c r="F124" s="8" t="s">
        <v>12</v>
      </c>
      <c r="G124" s="8"/>
      <c r="H124" s="8" t="s">
        <v>57</v>
      </c>
      <c r="I124" s="8"/>
      <c r="J124" s="8"/>
      <c r="K124" s="8"/>
      <c r="L124" s="9">
        <v>3759339</v>
      </c>
      <c r="M124" s="9">
        <v>2621544.46</v>
      </c>
      <c r="N124" s="9">
        <f t="shared" si="3"/>
        <v>69.734186249231584</v>
      </c>
    </row>
    <row r="125" spans="1:14" ht="28.5" customHeight="1" outlineLevel="5">
      <c r="A125" s="7" t="s">
        <v>35</v>
      </c>
      <c r="B125" s="8" t="s">
        <v>46</v>
      </c>
      <c r="C125" s="8" t="s">
        <v>109</v>
      </c>
      <c r="D125" s="8" t="s">
        <v>111</v>
      </c>
      <c r="E125" s="8" t="s">
        <v>32</v>
      </c>
      <c r="F125" s="8" t="s">
        <v>12</v>
      </c>
      <c r="G125" s="8"/>
      <c r="H125" s="8" t="s">
        <v>36</v>
      </c>
      <c r="I125" s="8"/>
      <c r="J125" s="8"/>
      <c r="K125" s="8"/>
      <c r="L125" s="9">
        <v>230000</v>
      </c>
      <c r="M125" s="9">
        <v>84000</v>
      </c>
      <c r="N125" s="9">
        <f t="shared" si="3"/>
        <v>36.521739130434781</v>
      </c>
    </row>
    <row r="126" spans="1:14" ht="28.5" customHeight="1" outlineLevel="5">
      <c r="A126" s="7" t="s">
        <v>58</v>
      </c>
      <c r="B126" s="8" t="s">
        <v>46</v>
      </c>
      <c r="C126" s="8" t="s">
        <v>109</v>
      </c>
      <c r="D126" s="8" t="s">
        <v>111</v>
      </c>
      <c r="E126" s="8" t="s">
        <v>32</v>
      </c>
      <c r="F126" s="8" t="s">
        <v>12</v>
      </c>
      <c r="G126" s="8"/>
      <c r="H126" s="8" t="s">
        <v>59</v>
      </c>
      <c r="I126" s="8"/>
      <c r="J126" s="8"/>
      <c r="K126" s="8"/>
      <c r="L126" s="9">
        <v>16345</v>
      </c>
      <c r="M126" s="9">
        <v>16345</v>
      </c>
      <c r="N126" s="9">
        <f t="shared" si="3"/>
        <v>100</v>
      </c>
    </row>
    <row r="127" spans="1:14" ht="57" customHeight="1" outlineLevel="3">
      <c r="A127" s="7" t="s">
        <v>112</v>
      </c>
      <c r="B127" s="8" t="s">
        <v>46</v>
      </c>
      <c r="C127" s="8" t="s">
        <v>109</v>
      </c>
      <c r="D127" s="8" t="s">
        <v>113</v>
      </c>
      <c r="E127" s="8" t="s">
        <v>12</v>
      </c>
      <c r="F127" s="8" t="s">
        <v>12</v>
      </c>
      <c r="G127" s="8"/>
      <c r="H127" s="8"/>
      <c r="I127" s="8"/>
      <c r="J127" s="8"/>
      <c r="K127" s="8"/>
      <c r="L127" s="9">
        <f>L128</f>
        <v>250000</v>
      </c>
      <c r="M127" s="9">
        <f>M128</f>
        <v>142983.28</v>
      </c>
      <c r="N127" s="9">
        <f t="shared" si="3"/>
        <v>57.193311999999999</v>
      </c>
    </row>
    <row r="128" spans="1:14" ht="42.75" customHeight="1" outlineLevel="4">
      <c r="A128" s="7" t="s">
        <v>31</v>
      </c>
      <c r="B128" s="8" t="s">
        <v>46</v>
      </c>
      <c r="C128" s="8" t="s">
        <v>109</v>
      </c>
      <c r="D128" s="8" t="s">
        <v>113</v>
      </c>
      <c r="E128" s="8" t="s">
        <v>32</v>
      </c>
      <c r="F128" s="8" t="s">
        <v>12</v>
      </c>
      <c r="G128" s="8"/>
      <c r="H128" s="8"/>
      <c r="I128" s="8"/>
      <c r="J128" s="8"/>
      <c r="K128" s="8"/>
      <c r="L128" s="9">
        <f>L129+L130</f>
        <v>250000</v>
      </c>
      <c r="M128" s="9">
        <f>M129+M130</f>
        <v>142983.28</v>
      </c>
      <c r="N128" s="9">
        <f t="shared" si="3"/>
        <v>57.193311999999999</v>
      </c>
    </row>
    <row r="129" spans="1:14" ht="28.5" customHeight="1" outlineLevel="5">
      <c r="A129" s="7" t="s">
        <v>56</v>
      </c>
      <c r="B129" s="8" t="s">
        <v>46</v>
      </c>
      <c r="C129" s="8" t="s">
        <v>109</v>
      </c>
      <c r="D129" s="8" t="s">
        <v>113</v>
      </c>
      <c r="E129" s="8" t="s">
        <v>32</v>
      </c>
      <c r="F129" s="8" t="s">
        <v>12</v>
      </c>
      <c r="G129" s="8"/>
      <c r="H129" s="8" t="s">
        <v>57</v>
      </c>
      <c r="I129" s="8"/>
      <c r="J129" s="8"/>
      <c r="K129" s="8"/>
      <c r="L129" s="9">
        <v>180000</v>
      </c>
      <c r="M129" s="9">
        <v>82983.28</v>
      </c>
      <c r="N129" s="9">
        <f t="shared" si="3"/>
        <v>46.101822222222225</v>
      </c>
    </row>
    <row r="130" spans="1:14" ht="28.5" customHeight="1" outlineLevel="5">
      <c r="A130" s="7" t="s">
        <v>35</v>
      </c>
      <c r="B130" s="8" t="s">
        <v>46</v>
      </c>
      <c r="C130" s="8" t="s">
        <v>109</v>
      </c>
      <c r="D130" s="8" t="s">
        <v>113</v>
      </c>
      <c r="E130" s="8" t="s">
        <v>32</v>
      </c>
      <c r="F130" s="8"/>
      <c r="G130" s="8"/>
      <c r="H130" s="8" t="s">
        <v>36</v>
      </c>
      <c r="I130" s="8"/>
      <c r="J130" s="8"/>
      <c r="K130" s="8"/>
      <c r="L130" s="9">
        <v>70000</v>
      </c>
      <c r="M130" s="9">
        <v>60000</v>
      </c>
      <c r="N130" s="9">
        <f t="shared" si="3"/>
        <v>85.714285714285708</v>
      </c>
    </row>
    <row r="131" spans="1:14" ht="42.75" customHeight="1" outlineLevel="4">
      <c r="A131" s="7" t="s">
        <v>292</v>
      </c>
      <c r="B131" s="8" t="s">
        <v>46</v>
      </c>
      <c r="C131" s="8" t="s">
        <v>109</v>
      </c>
      <c r="D131" s="8" t="s">
        <v>291</v>
      </c>
      <c r="E131" s="8" t="s">
        <v>12</v>
      </c>
      <c r="F131" s="8" t="s">
        <v>12</v>
      </c>
      <c r="G131" s="8"/>
      <c r="H131" s="8"/>
      <c r="I131" s="8"/>
      <c r="J131" s="8"/>
      <c r="K131" s="8"/>
      <c r="L131" s="9">
        <f>L132</f>
        <v>3191675</v>
      </c>
      <c r="M131" s="9">
        <v>2716675</v>
      </c>
      <c r="N131" s="9">
        <f t="shared" si="3"/>
        <v>85.117532330202792</v>
      </c>
    </row>
    <row r="132" spans="1:14" ht="28.5" customHeight="1" outlineLevel="5">
      <c r="A132" s="7" t="s">
        <v>56</v>
      </c>
      <c r="B132" s="8" t="s">
        <v>46</v>
      </c>
      <c r="C132" s="8" t="s">
        <v>109</v>
      </c>
      <c r="D132" s="8" t="s">
        <v>291</v>
      </c>
      <c r="E132" s="8" t="s">
        <v>32</v>
      </c>
      <c r="F132" s="8" t="s">
        <v>12</v>
      </c>
      <c r="G132" s="8"/>
      <c r="H132" s="8" t="s">
        <v>57</v>
      </c>
      <c r="I132" s="8"/>
      <c r="J132" s="8"/>
      <c r="K132" s="8"/>
      <c r="L132" s="9">
        <v>3191675</v>
      </c>
      <c r="M132" s="9">
        <v>2621544.46</v>
      </c>
      <c r="N132" s="9">
        <f t="shared" si="3"/>
        <v>82.136948780812574</v>
      </c>
    </row>
    <row r="133" spans="1:14" ht="28.5" customHeight="1" outlineLevel="5">
      <c r="A133" s="7" t="s">
        <v>338</v>
      </c>
      <c r="B133" s="8" t="s">
        <v>46</v>
      </c>
      <c r="C133" s="8" t="s">
        <v>115</v>
      </c>
      <c r="D133" s="8" t="s">
        <v>11</v>
      </c>
      <c r="E133" s="8" t="s">
        <v>12</v>
      </c>
      <c r="F133" s="8"/>
      <c r="G133" s="8"/>
      <c r="H133" s="8"/>
      <c r="I133" s="8"/>
      <c r="J133" s="8"/>
      <c r="K133" s="8"/>
      <c r="L133" s="9">
        <f>L134+L138+L141+L144</f>
        <v>2681696</v>
      </c>
      <c r="M133" s="9">
        <f>M134+M138+M141+M144</f>
        <v>150668.16999999998</v>
      </c>
      <c r="N133" s="9">
        <f t="shared" si="3"/>
        <v>5.6183911226328407</v>
      </c>
    </row>
    <row r="134" spans="1:14" ht="64.5" customHeight="1" outlineLevel="5">
      <c r="A134" s="7" t="s">
        <v>293</v>
      </c>
      <c r="B134" s="8" t="s">
        <v>46</v>
      </c>
      <c r="C134" s="8" t="s">
        <v>115</v>
      </c>
      <c r="D134" s="8" t="s">
        <v>116</v>
      </c>
      <c r="E134" s="8" t="s">
        <v>12</v>
      </c>
      <c r="F134" s="8" t="s">
        <v>12</v>
      </c>
      <c r="G134" s="8"/>
      <c r="H134" s="8"/>
      <c r="I134" s="8"/>
      <c r="J134" s="8"/>
      <c r="K134" s="8"/>
      <c r="L134" s="9">
        <f>L135+L136</f>
        <v>150296</v>
      </c>
      <c r="M134" s="9">
        <f>M135+M136</f>
        <v>120668.17</v>
      </c>
      <c r="N134" s="9">
        <f t="shared" si="3"/>
        <v>80.287013626443809</v>
      </c>
    </row>
    <row r="135" spans="1:14" ht="20.25" customHeight="1" outlineLevel="5">
      <c r="A135" s="7" t="s">
        <v>21</v>
      </c>
      <c r="B135" s="8" t="s">
        <v>46</v>
      </c>
      <c r="C135" s="8" t="s">
        <v>115</v>
      </c>
      <c r="D135" s="8" t="s">
        <v>116</v>
      </c>
      <c r="E135" s="8" t="s">
        <v>20</v>
      </c>
      <c r="F135" s="8" t="s">
        <v>12</v>
      </c>
      <c r="G135" s="8"/>
      <c r="H135" s="8" t="s">
        <v>22</v>
      </c>
      <c r="I135" s="8"/>
      <c r="J135" s="8"/>
      <c r="K135" s="8"/>
      <c r="L135" s="9">
        <v>115435</v>
      </c>
      <c r="M135" s="9">
        <v>91376.94</v>
      </c>
      <c r="N135" s="9">
        <f t="shared" si="3"/>
        <v>79.158781998527317</v>
      </c>
    </row>
    <row r="136" spans="1:14" ht="65.25" customHeight="1" outlineLevel="4">
      <c r="A136" s="7" t="s">
        <v>27</v>
      </c>
      <c r="B136" s="8" t="s">
        <v>46</v>
      </c>
      <c r="C136" s="8" t="s">
        <v>115</v>
      </c>
      <c r="D136" s="8" t="s">
        <v>116</v>
      </c>
      <c r="E136" s="8" t="s">
        <v>28</v>
      </c>
      <c r="F136" s="8" t="s">
        <v>12</v>
      </c>
      <c r="G136" s="8"/>
      <c r="H136" s="8"/>
      <c r="I136" s="8"/>
      <c r="J136" s="8"/>
      <c r="K136" s="8"/>
      <c r="L136" s="9">
        <f>L137</f>
        <v>34861</v>
      </c>
      <c r="M136" s="9">
        <f>M137</f>
        <v>29291.23</v>
      </c>
      <c r="N136" s="9">
        <f t="shared" si="3"/>
        <v>84.022919594962858</v>
      </c>
    </row>
    <row r="137" spans="1:14" ht="28.5" customHeight="1" outlineLevel="5">
      <c r="A137" s="7" t="s">
        <v>29</v>
      </c>
      <c r="B137" s="8" t="s">
        <v>46</v>
      </c>
      <c r="C137" s="8" t="s">
        <v>115</v>
      </c>
      <c r="D137" s="8" t="s">
        <v>116</v>
      </c>
      <c r="E137" s="8" t="s">
        <v>28</v>
      </c>
      <c r="F137" s="8" t="s">
        <v>12</v>
      </c>
      <c r="G137" s="8"/>
      <c r="H137" s="8" t="s">
        <v>30</v>
      </c>
      <c r="I137" s="8"/>
      <c r="J137" s="8"/>
      <c r="K137" s="8"/>
      <c r="L137" s="9">
        <v>34861</v>
      </c>
      <c r="M137" s="9">
        <v>29291.23</v>
      </c>
      <c r="N137" s="9">
        <f t="shared" si="3"/>
        <v>84.022919594962858</v>
      </c>
    </row>
    <row r="138" spans="1:14" ht="28.5" customHeight="1" outlineLevel="3">
      <c r="A138" s="7" t="s">
        <v>117</v>
      </c>
      <c r="B138" s="8" t="s">
        <v>46</v>
      </c>
      <c r="C138" s="8" t="s">
        <v>115</v>
      </c>
      <c r="D138" s="8" t="s">
        <v>118</v>
      </c>
      <c r="E138" s="8" t="s">
        <v>12</v>
      </c>
      <c r="F138" s="8" t="s">
        <v>12</v>
      </c>
      <c r="G138" s="8"/>
      <c r="H138" s="8"/>
      <c r="I138" s="8"/>
      <c r="J138" s="8"/>
      <c r="K138" s="8"/>
      <c r="L138" s="9">
        <f>L139</f>
        <v>331400</v>
      </c>
      <c r="M138" s="9">
        <f>M139</f>
        <v>30000</v>
      </c>
      <c r="N138" s="9">
        <f t="shared" si="3"/>
        <v>9.0525045262522621</v>
      </c>
    </row>
    <row r="139" spans="1:14" ht="42.75" customHeight="1" outlineLevel="4">
      <c r="A139" s="7" t="s">
        <v>31</v>
      </c>
      <c r="B139" s="8" t="s">
        <v>46</v>
      </c>
      <c r="C139" s="8" t="s">
        <v>115</v>
      </c>
      <c r="D139" s="8" t="s">
        <v>118</v>
      </c>
      <c r="E139" s="8" t="s">
        <v>32</v>
      </c>
      <c r="F139" s="8" t="s">
        <v>12</v>
      </c>
      <c r="G139" s="8"/>
      <c r="H139" s="8"/>
      <c r="I139" s="8"/>
      <c r="J139" s="8"/>
      <c r="K139" s="8"/>
      <c r="L139" s="9">
        <f>L140</f>
        <v>331400</v>
      </c>
      <c r="M139" s="9">
        <f>M140</f>
        <v>30000</v>
      </c>
      <c r="N139" s="9">
        <f t="shared" si="3"/>
        <v>9.0525045262522621</v>
      </c>
    </row>
    <row r="140" spans="1:14" ht="28.5" customHeight="1" outlineLevel="5">
      <c r="A140" s="7" t="s">
        <v>35</v>
      </c>
      <c r="B140" s="8" t="s">
        <v>46</v>
      </c>
      <c r="C140" s="8" t="s">
        <v>115</v>
      </c>
      <c r="D140" s="8" t="s">
        <v>118</v>
      </c>
      <c r="E140" s="8" t="s">
        <v>32</v>
      </c>
      <c r="F140" s="8" t="s">
        <v>12</v>
      </c>
      <c r="G140" s="8"/>
      <c r="H140" s="8" t="s">
        <v>36</v>
      </c>
      <c r="I140" s="8"/>
      <c r="J140" s="8"/>
      <c r="K140" s="8"/>
      <c r="L140" s="9">
        <v>331400</v>
      </c>
      <c r="M140" s="9">
        <v>30000</v>
      </c>
      <c r="N140" s="9">
        <f t="shared" si="3"/>
        <v>9.0525045262522621</v>
      </c>
    </row>
    <row r="141" spans="1:14" ht="42" customHeight="1" outlineLevel="5">
      <c r="A141" s="7" t="s">
        <v>333</v>
      </c>
      <c r="B141" s="8" t="s">
        <v>46</v>
      </c>
      <c r="C141" s="8" t="s">
        <v>115</v>
      </c>
      <c r="D141" s="8" t="s">
        <v>334</v>
      </c>
      <c r="E141" s="8" t="s">
        <v>12</v>
      </c>
      <c r="F141" s="8"/>
      <c r="G141" s="8"/>
      <c r="H141" s="8"/>
      <c r="I141" s="8"/>
      <c r="J141" s="8"/>
      <c r="K141" s="8"/>
      <c r="L141" s="9">
        <f>L142</f>
        <v>110000</v>
      </c>
      <c r="M141" s="9">
        <f>M142</f>
        <v>0</v>
      </c>
      <c r="N141" s="9"/>
    </row>
    <row r="142" spans="1:14" ht="46.5" customHeight="1" outlineLevel="5">
      <c r="A142" s="7" t="s">
        <v>335</v>
      </c>
      <c r="B142" s="8" t="s">
        <v>46</v>
      </c>
      <c r="C142" s="8" t="s">
        <v>115</v>
      </c>
      <c r="D142" s="8" t="s">
        <v>334</v>
      </c>
      <c r="E142" s="8" t="s">
        <v>336</v>
      </c>
      <c r="F142" s="8"/>
      <c r="G142" s="8"/>
      <c r="H142" s="8"/>
      <c r="I142" s="8"/>
      <c r="J142" s="8"/>
      <c r="K142" s="8"/>
      <c r="L142" s="9">
        <f>L143</f>
        <v>110000</v>
      </c>
      <c r="M142" s="9">
        <f>M143</f>
        <v>0</v>
      </c>
      <c r="N142" s="9"/>
    </row>
    <row r="143" spans="1:14" ht="58.5" customHeight="1" outlineLevel="5">
      <c r="A143" s="7" t="s">
        <v>127</v>
      </c>
      <c r="B143" s="8" t="s">
        <v>46</v>
      </c>
      <c r="C143" s="8" t="s">
        <v>115</v>
      </c>
      <c r="D143" s="8" t="s">
        <v>334</v>
      </c>
      <c r="E143" s="8" t="s">
        <v>336</v>
      </c>
      <c r="F143" s="8"/>
      <c r="G143" s="8"/>
      <c r="H143" s="8" t="s">
        <v>128</v>
      </c>
      <c r="I143" s="8"/>
      <c r="J143" s="8"/>
      <c r="K143" s="8"/>
      <c r="L143" s="9">
        <v>110000</v>
      </c>
      <c r="M143" s="9">
        <v>0</v>
      </c>
      <c r="N143" s="9"/>
    </row>
    <row r="144" spans="1:14" ht="58.5" customHeight="1" outlineLevel="5">
      <c r="A144" s="7" t="s">
        <v>333</v>
      </c>
      <c r="B144" s="8" t="s">
        <v>46</v>
      </c>
      <c r="C144" s="8" t="s">
        <v>115</v>
      </c>
      <c r="D144" s="8" t="s">
        <v>337</v>
      </c>
      <c r="E144" s="8" t="s">
        <v>12</v>
      </c>
      <c r="F144" s="8"/>
      <c r="G144" s="8"/>
      <c r="H144" s="8"/>
      <c r="I144" s="8"/>
      <c r="J144" s="8"/>
      <c r="K144" s="8"/>
      <c r="L144" s="9">
        <f>L145</f>
        <v>2090000</v>
      </c>
      <c r="M144" s="9">
        <f>M145</f>
        <v>0</v>
      </c>
      <c r="N144" s="9"/>
    </row>
    <row r="145" spans="1:14" ht="58.5" customHeight="1" outlineLevel="5">
      <c r="A145" s="7" t="s">
        <v>335</v>
      </c>
      <c r="B145" s="8" t="s">
        <v>46</v>
      </c>
      <c r="C145" s="8" t="s">
        <v>115</v>
      </c>
      <c r="D145" s="8" t="s">
        <v>337</v>
      </c>
      <c r="E145" s="8" t="s">
        <v>336</v>
      </c>
      <c r="F145" s="8"/>
      <c r="G145" s="8"/>
      <c r="H145" s="8"/>
      <c r="I145" s="8"/>
      <c r="J145" s="8"/>
      <c r="K145" s="8"/>
      <c r="L145" s="9">
        <f>L146</f>
        <v>2090000</v>
      </c>
      <c r="M145" s="9">
        <f>M146</f>
        <v>0</v>
      </c>
      <c r="N145" s="9"/>
    </row>
    <row r="146" spans="1:14" ht="58.5" customHeight="1" outlineLevel="5">
      <c r="A146" s="7" t="s">
        <v>127</v>
      </c>
      <c r="B146" s="8" t="s">
        <v>46</v>
      </c>
      <c r="C146" s="8" t="s">
        <v>115</v>
      </c>
      <c r="D146" s="8" t="s">
        <v>337</v>
      </c>
      <c r="E146" s="8" t="s">
        <v>336</v>
      </c>
      <c r="F146" s="8"/>
      <c r="G146" s="8"/>
      <c r="H146" s="8" t="s">
        <v>128</v>
      </c>
      <c r="I146" s="8"/>
      <c r="J146" s="8"/>
      <c r="K146" s="8"/>
      <c r="L146" s="9">
        <v>2090000</v>
      </c>
      <c r="M146" s="9">
        <v>0</v>
      </c>
      <c r="N146" s="9"/>
    </row>
    <row r="147" spans="1:14" ht="28.5" customHeight="1" outlineLevel="1">
      <c r="A147" s="7" t="s">
        <v>119</v>
      </c>
      <c r="B147" s="8" t="s">
        <v>46</v>
      </c>
      <c r="C147" s="8" t="s">
        <v>120</v>
      </c>
      <c r="D147" s="8" t="s">
        <v>11</v>
      </c>
      <c r="E147" s="8" t="s">
        <v>12</v>
      </c>
      <c r="F147" s="8" t="s">
        <v>12</v>
      </c>
      <c r="G147" s="8"/>
      <c r="H147" s="8"/>
      <c r="I147" s="8"/>
      <c r="J147" s="8"/>
      <c r="K147" s="8"/>
      <c r="L147" s="9">
        <f>L148+L163+L175</f>
        <v>22851838.300000001</v>
      </c>
      <c r="M147" s="9">
        <f>M148+M163+M175</f>
        <v>10770530.91</v>
      </c>
      <c r="N147" s="9">
        <f t="shared" si="3"/>
        <v>47.132010863213573</v>
      </c>
    </row>
    <row r="148" spans="1:14" ht="15" customHeight="1" outlineLevel="2">
      <c r="A148" s="7" t="s">
        <v>121</v>
      </c>
      <c r="B148" s="8" t="s">
        <v>46</v>
      </c>
      <c r="C148" s="8" t="s">
        <v>122</v>
      </c>
      <c r="D148" s="8" t="s">
        <v>11</v>
      </c>
      <c r="E148" s="8" t="s">
        <v>12</v>
      </c>
      <c r="F148" s="8" t="s">
        <v>12</v>
      </c>
      <c r="G148" s="8"/>
      <c r="H148" s="8"/>
      <c r="I148" s="8"/>
      <c r="J148" s="8"/>
      <c r="K148" s="8"/>
      <c r="L148" s="9">
        <f>L152+L154+L157</f>
        <v>1194103</v>
      </c>
      <c r="M148" s="9">
        <f>M152+M154+M157</f>
        <v>871549.42</v>
      </c>
      <c r="N148" s="9">
        <f t="shared" si="3"/>
        <v>72.987792510361345</v>
      </c>
    </row>
    <row r="149" spans="1:14" ht="57" hidden="1" customHeight="1" outlineLevel="3">
      <c r="A149" s="7" t="s">
        <v>123</v>
      </c>
      <c r="B149" s="8" t="s">
        <v>46</v>
      </c>
      <c r="C149" s="8" t="s">
        <v>122</v>
      </c>
      <c r="D149" s="8" t="s">
        <v>124</v>
      </c>
      <c r="E149" s="8" t="s">
        <v>12</v>
      </c>
      <c r="F149" s="8" t="s">
        <v>12</v>
      </c>
      <c r="G149" s="8"/>
      <c r="H149" s="8"/>
      <c r="I149" s="8"/>
      <c r="J149" s="8"/>
      <c r="K149" s="8"/>
      <c r="L149" s="9">
        <f>L150</f>
        <v>0</v>
      </c>
      <c r="M149" s="9">
        <f>M150</f>
        <v>0</v>
      </c>
      <c r="N149" s="9" t="e">
        <f t="shared" si="3"/>
        <v>#DIV/0!</v>
      </c>
    </row>
    <row r="150" spans="1:14" ht="57" hidden="1" customHeight="1" outlineLevel="4">
      <c r="A150" s="7" t="s">
        <v>125</v>
      </c>
      <c r="B150" s="8" t="s">
        <v>46</v>
      </c>
      <c r="C150" s="8" t="s">
        <v>122</v>
      </c>
      <c r="D150" s="8" t="s">
        <v>124</v>
      </c>
      <c r="E150" s="8" t="s">
        <v>126</v>
      </c>
      <c r="F150" s="8" t="s">
        <v>12</v>
      </c>
      <c r="G150" s="8"/>
      <c r="H150" s="8"/>
      <c r="I150" s="8"/>
      <c r="J150" s="8"/>
      <c r="K150" s="8"/>
      <c r="L150" s="9">
        <f>L151</f>
        <v>0</v>
      </c>
      <c r="M150" s="9">
        <f>M151</f>
        <v>0</v>
      </c>
      <c r="N150" s="9" t="e">
        <f t="shared" si="3"/>
        <v>#DIV/0!</v>
      </c>
    </row>
    <row r="151" spans="1:14" ht="57" hidden="1" customHeight="1" outlineLevel="5">
      <c r="A151" s="7" t="s">
        <v>127</v>
      </c>
      <c r="B151" s="8" t="s">
        <v>46</v>
      </c>
      <c r="C151" s="8" t="s">
        <v>122</v>
      </c>
      <c r="D151" s="8" t="s">
        <v>124</v>
      </c>
      <c r="E151" s="8" t="s">
        <v>126</v>
      </c>
      <c r="F151" s="8" t="s">
        <v>12</v>
      </c>
      <c r="G151" s="8"/>
      <c r="H151" s="8" t="s">
        <v>128</v>
      </c>
      <c r="I151" s="8"/>
      <c r="J151" s="8"/>
      <c r="K151" s="8"/>
      <c r="L151" s="9">
        <v>0</v>
      </c>
      <c r="M151" s="9">
        <v>0</v>
      </c>
      <c r="N151" s="9" t="e">
        <f t="shared" ref="N151:N222" si="6">M151/L151*100</f>
        <v>#DIV/0!</v>
      </c>
    </row>
    <row r="152" spans="1:14" ht="77.25" customHeight="1" outlineLevel="4" collapsed="1">
      <c r="A152" s="7" t="s">
        <v>129</v>
      </c>
      <c r="B152" s="8" t="s">
        <v>46</v>
      </c>
      <c r="C152" s="8" t="s">
        <v>122</v>
      </c>
      <c r="D152" s="8" t="s">
        <v>124</v>
      </c>
      <c r="E152" s="8" t="s">
        <v>324</v>
      </c>
      <c r="F152" s="8" t="s">
        <v>12</v>
      </c>
      <c r="G152" s="8"/>
      <c r="H152" s="8" t="s">
        <v>12</v>
      </c>
      <c r="I152" s="8"/>
      <c r="J152" s="8"/>
      <c r="K152" s="8"/>
      <c r="L152" s="9">
        <f>L153</f>
        <v>10820</v>
      </c>
      <c r="M152" s="9">
        <f>M153</f>
        <v>3935.89</v>
      </c>
      <c r="N152" s="9">
        <f t="shared" si="6"/>
        <v>36.376062846580403</v>
      </c>
    </row>
    <row r="153" spans="1:14" ht="63" customHeight="1" outlineLevel="5">
      <c r="A153" s="7" t="s">
        <v>127</v>
      </c>
      <c r="B153" s="8" t="s">
        <v>46</v>
      </c>
      <c r="C153" s="8" t="s">
        <v>122</v>
      </c>
      <c r="D153" s="8" t="s">
        <v>124</v>
      </c>
      <c r="E153" s="8" t="s">
        <v>324</v>
      </c>
      <c r="F153" s="8" t="s">
        <v>12</v>
      </c>
      <c r="G153" s="8"/>
      <c r="H153" s="8" t="s">
        <v>128</v>
      </c>
      <c r="I153" s="8"/>
      <c r="J153" s="8"/>
      <c r="K153" s="8"/>
      <c r="L153" s="9">
        <v>10820</v>
      </c>
      <c r="M153" s="9">
        <v>3935.89</v>
      </c>
      <c r="N153" s="9">
        <f t="shared" si="6"/>
        <v>36.376062846580403</v>
      </c>
    </row>
    <row r="154" spans="1:14" ht="42.75" customHeight="1" outlineLevel="3">
      <c r="A154" s="7" t="s">
        <v>130</v>
      </c>
      <c r="B154" s="8" t="s">
        <v>46</v>
      </c>
      <c r="C154" s="8" t="s">
        <v>122</v>
      </c>
      <c r="D154" s="8" t="s">
        <v>131</v>
      </c>
      <c r="E154" s="8" t="s">
        <v>12</v>
      </c>
      <c r="F154" s="8" t="s">
        <v>12</v>
      </c>
      <c r="G154" s="8"/>
      <c r="H154" s="8" t="s">
        <v>12</v>
      </c>
      <c r="I154" s="8"/>
      <c r="J154" s="8"/>
      <c r="K154" s="8"/>
      <c r="L154" s="9">
        <f>L155</f>
        <v>919246</v>
      </c>
      <c r="M154" s="9">
        <f>M155</f>
        <v>767219.74</v>
      </c>
      <c r="N154" s="9">
        <f t="shared" si="6"/>
        <v>83.461852431231691</v>
      </c>
    </row>
    <row r="155" spans="1:14" ht="42.75" customHeight="1" outlineLevel="4">
      <c r="A155" s="7" t="s">
        <v>31</v>
      </c>
      <c r="B155" s="8" t="s">
        <v>46</v>
      </c>
      <c r="C155" s="8" t="s">
        <v>122</v>
      </c>
      <c r="D155" s="8" t="s">
        <v>131</v>
      </c>
      <c r="E155" s="8" t="s">
        <v>32</v>
      </c>
      <c r="F155" s="8" t="s">
        <v>12</v>
      </c>
      <c r="G155" s="8"/>
      <c r="H155" s="8" t="s">
        <v>12</v>
      </c>
      <c r="I155" s="8"/>
      <c r="J155" s="8"/>
      <c r="K155" s="8"/>
      <c r="L155" s="9">
        <f>L156</f>
        <v>919246</v>
      </c>
      <c r="M155" s="9">
        <f>M156</f>
        <v>767219.74</v>
      </c>
      <c r="N155" s="9">
        <f t="shared" si="6"/>
        <v>83.461852431231691</v>
      </c>
    </row>
    <row r="156" spans="1:14" ht="28.5" customHeight="1" outlineLevel="5">
      <c r="A156" s="7" t="s">
        <v>56</v>
      </c>
      <c r="B156" s="8" t="s">
        <v>46</v>
      </c>
      <c r="C156" s="8" t="s">
        <v>122</v>
      </c>
      <c r="D156" s="8" t="s">
        <v>131</v>
      </c>
      <c r="E156" s="8" t="s">
        <v>32</v>
      </c>
      <c r="F156" s="8" t="s">
        <v>12</v>
      </c>
      <c r="G156" s="8"/>
      <c r="H156" s="8" t="s">
        <v>57</v>
      </c>
      <c r="I156" s="8"/>
      <c r="J156" s="8"/>
      <c r="K156" s="8"/>
      <c r="L156" s="9">
        <v>919246</v>
      </c>
      <c r="M156" s="9">
        <v>767219.74</v>
      </c>
      <c r="N156" s="9">
        <f t="shared" si="6"/>
        <v>83.461852431231691</v>
      </c>
    </row>
    <row r="157" spans="1:14" ht="28.5" customHeight="1" outlineLevel="3">
      <c r="A157" s="7" t="s">
        <v>132</v>
      </c>
      <c r="B157" s="8" t="s">
        <v>46</v>
      </c>
      <c r="C157" s="8" t="s">
        <v>122</v>
      </c>
      <c r="D157" s="8" t="s">
        <v>133</v>
      </c>
      <c r="E157" s="8" t="s">
        <v>12</v>
      </c>
      <c r="F157" s="8" t="s">
        <v>12</v>
      </c>
      <c r="G157" s="8"/>
      <c r="H157" s="8" t="s">
        <v>12</v>
      </c>
      <c r="I157" s="8"/>
      <c r="J157" s="8"/>
      <c r="K157" s="8"/>
      <c r="L157" s="9">
        <f>L158</f>
        <v>264037</v>
      </c>
      <c r="M157" s="9">
        <f>M158</f>
        <v>100393.79000000001</v>
      </c>
      <c r="N157" s="9">
        <f t="shared" si="6"/>
        <v>38.022621829516325</v>
      </c>
    </row>
    <row r="158" spans="1:14" ht="42.75" customHeight="1" outlineLevel="4">
      <c r="A158" s="7" t="s">
        <v>31</v>
      </c>
      <c r="B158" s="8" t="s">
        <v>46</v>
      </c>
      <c r="C158" s="8" t="s">
        <v>122</v>
      </c>
      <c r="D158" s="8" t="s">
        <v>133</v>
      </c>
      <c r="E158" s="8" t="s">
        <v>32</v>
      </c>
      <c r="F158" s="8" t="s">
        <v>12</v>
      </c>
      <c r="G158" s="8"/>
      <c r="H158" s="8" t="s">
        <v>12</v>
      </c>
      <c r="I158" s="8"/>
      <c r="J158" s="8"/>
      <c r="K158" s="8"/>
      <c r="L158" s="9">
        <f>L159+L160+L161+L162</f>
        <v>264037</v>
      </c>
      <c r="M158" s="9">
        <f>M159+M160+M161+M162</f>
        <v>100393.79000000001</v>
      </c>
      <c r="N158" s="9">
        <f t="shared" si="6"/>
        <v>38.022621829516325</v>
      </c>
    </row>
    <row r="159" spans="1:14" ht="28.5" customHeight="1" outlineLevel="5">
      <c r="A159" s="7" t="s">
        <v>54</v>
      </c>
      <c r="B159" s="8" t="s">
        <v>46</v>
      </c>
      <c r="C159" s="8" t="s">
        <v>122</v>
      </c>
      <c r="D159" s="8" t="s">
        <v>133</v>
      </c>
      <c r="E159" s="8" t="s">
        <v>32</v>
      </c>
      <c r="F159" s="8" t="s">
        <v>12</v>
      </c>
      <c r="G159" s="8"/>
      <c r="H159" s="8" t="s">
        <v>55</v>
      </c>
      <c r="I159" s="8"/>
      <c r="J159" s="8"/>
      <c r="K159" s="8"/>
      <c r="L159" s="9">
        <v>68712</v>
      </c>
      <c r="M159" s="9">
        <v>30393.79</v>
      </c>
      <c r="N159" s="9">
        <f t="shared" si="6"/>
        <v>44.233598207008967</v>
      </c>
    </row>
    <row r="160" spans="1:14" ht="28.5" customHeight="1" outlineLevel="5">
      <c r="A160" s="7" t="s">
        <v>306</v>
      </c>
      <c r="B160" s="8" t="s">
        <v>46</v>
      </c>
      <c r="C160" s="8" t="s">
        <v>122</v>
      </c>
      <c r="D160" s="8" t="s">
        <v>133</v>
      </c>
      <c r="E160" s="8" t="s">
        <v>32</v>
      </c>
      <c r="F160" s="8"/>
      <c r="G160" s="8"/>
      <c r="H160" s="8" t="s">
        <v>57</v>
      </c>
      <c r="I160" s="8"/>
      <c r="J160" s="8"/>
      <c r="K160" s="8"/>
      <c r="L160" s="9">
        <v>75325</v>
      </c>
      <c r="M160" s="9">
        <v>70000</v>
      </c>
      <c r="N160" s="9">
        <f t="shared" si="6"/>
        <v>92.930633919681384</v>
      </c>
    </row>
    <row r="161" spans="1:14" ht="28.5" customHeight="1" outlineLevel="5">
      <c r="A161" s="7" t="s">
        <v>329</v>
      </c>
      <c r="B161" s="8" t="s">
        <v>46</v>
      </c>
      <c r="C161" s="8" t="s">
        <v>122</v>
      </c>
      <c r="D161" s="8" t="s">
        <v>133</v>
      </c>
      <c r="E161" s="8" t="s">
        <v>32</v>
      </c>
      <c r="F161" s="8"/>
      <c r="G161" s="8"/>
      <c r="H161" s="8" t="s">
        <v>59</v>
      </c>
      <c r="I161" s="8"/>
      <c r="J161" s="8"/>
      <c r="K161" s="8"/>
      <c r="L161" s="9">
        <v>20000</v>
      </c>
      <c r="M161" s="9">
        <v>0</v>
      </c>
      <c r="N161" s="9">
        <f t="shared" si="6"/>
        <v>0</v>
      </c>
    </row>
    <row r="162" spans="1:14" ht="28.5" customHeight="1" outlineLevel="5">
      <c r="A162" s="7" t="s">
        <v>339</v>
      </c>
      <c r="B162" s="8" t="s">
        <v>46</v>
      </c>
      <c r="C162" s="8" t="s">
        <v>122</v>
      </c>
      <c r="D162" s="8" t="s">
        <v>133</v>
      </c>
      <c r="E162" s="8" t="s">
        <v>32</v>
      </c>
      <c r="F162" s="8"/>
      <c r="G162" s="8"/>
      <c r="H162" s="8" t="s">
        <v>40</v>
      </c>
      <c r="I162" s="8"/>
      <c r="J162" s="8"/>
      <c r="K162" s="8"/>
      <c r="L162" s="9">
        <v>100000</v>
      </c>
      <c r="M162" s="9">
        <v>0</v>
      </c>
      <c r="N162" s="9">
        <f t="shared" si="6"/>
        <v>0</v>
      </c>
    </row>
    <row r="163" spans="1:14" ht="15" customHeight="1" outlineLevel="2">
      <c r="A163" s="7" t="s">
        <v>134</v>
      </c>
      <c r="B163" s="8" t="s">
        <v>46</v>
      </c>
      <c r="C163" s="8" t="s">
        <v>135</v>
      </c>
      <c r="D163" s="8" t="s">
        <v>11</v>
      </c>
      <c r="E163" s="8" t="s">
        <v>12</v>
      </c>
      <c r="F163" s="8" t="s">
        <v>12</v>
      </c>
      <c r="G163" s="8"/>
      <c r="H163" s="8"/>
      <c r="I163" s="8"/>
      <c r="J163" s="8"/>
      <c r="K163" s="8"/>
      <c r="L163" s="9">
        <f>L164+L169</f>
        <v>1627000</v>
      </c>
      <c r="M163" s="9">
        <f>M164+M169</f>
        <v>1211771</v>
      </c>
      <c r="N163" s="9">
        <f t="shared" si="6"/>
        <v>74.47885679164105</v>
      </c>
    </row>
    <row r="164" spans="1:14" ht="28.5" customHeight="1" outlineLevel="3">
      <c r="A164" s="7" t="s">
        <v>136</v>
      </c>
      <c r="B164" s="8" t="s">
        <v>46</v>
      </c>
      <c r="C164" s="8" t="s">
        <v>135</v>
      </c>
      <c r="D164" s="8" t="s">
        <v>137</v>
      </c>
      <c r="E164" s="8" t="s">
        <v>12</v>
      </c>
      <c r="F164" s="8" t="s">
        <v>12</v>
      </c>
      <c r="G164" s="8"/>
      <c r="H164" s="8"/>
      <c r="I164" s="8"/>
      <c r="J164" s="8"/>
      <c r="K164" s="8"/>
      <c r="L164" s="9">
        <f>L167</f>
        <v>1181000</v>
      </c>
      <c r="M164" s="9">
        <f>M167</f>
        <v>996670</v>
      </c>
      <c r="N164" s="9">
        <f t="shared" si="6"/>
        <v>84.392040643522435</v>
      </c>
    </row>
    <row r="165" spans="1:14" ht="71.25" hidden="1" customHeight="1" outlineLevel="4">
      <c r="A165" s="7" t="s">
        <v>138</v>
      </c>
      <c r="B165" s="8" t="s">
        <v>46</v>
      </c>
      <c r="C165" s="8" t="s">
        <v>135</v>
      </c>
      <c r="D165" s="8" t="s">
        <v>137</v>
      </c>
      <c r="E165" s="8" t="s">
        <v>139</v>
      </c>
      <c r="F165" s="8" t="s">
        <v>12</v>
      </c>
      <c r="G165" s="8"/>
      <c r="H165" s="8"/>
      <c r="I165" s="8"/>
      <c r="J165" s="8"/>
      <c r="K165" s="8"/>
      <c r="L165" s="9">
        <v>0</v>
      </c>
      <c r="M165" s="9">
        <v>0</v>
      </c>
      <c r="N165" s="9" t="e">
        <f t="shared" si="6"/>
        <v>#DIV/0!</v>
      </c>
    </row>
    <row r="166" spans="1:14" ht="28.5" hidden="1" customHeight="1" outlineLevel="5">
      <c r="A166" s="7" t="s">
        <v>140</v>
      </c>
      <c r="B166" s="8" t="s">
        <v>46</v>
      </c>
      <c r="C166" s="8" t="s">
        <v>135</v>
      </c>
      <c r="D166" s="8" t="s">
        <v>137</v>
      </c>
      <c r="E166" s="8" t="s">
        <v>139</v>
      </c>
      <c r="F166" s="8" t="s">
        <v>12</v>
      </c>
      <c r="G166" s="8"/>
      <c r="H166" s="8" t="s">
        <v>141</v>
      </c>
      <c r="I166" s="8"/>
      <c r="J166" s="8"/>
      <c r="K166" s="8"/>
      <c r="L166" s="9">
        <v>0</v>
      </c>
      <c r="M166" s="9">
        <v>0</v>
      </c>
      <c r="N166" s="9" t="e">
        <f t="shared" si="6"/>
        <v>#DIV/0!</v>
      </c>
    </row>
    <row r="167" spans="1:14" ht="76.5" customHeight="1" outlineLevel="4" collapsed="1">
      <c r="A167" s="7" t="s">
        <v>129</v>
      </c>
      <c r="B167" s="8" t="s">
        <v>46</v>
      </c>
      <c r="C167" s="8" t="s">
        <v>135</v>
      </c>
      <c r="D167" s="8" t="s">
        <v>137</v>
      </c>
      <c r="E167" s="8" t="s">
        <v>142</v>
      </c>
      <c r="F167" s="8" t="s">
        <v>12</v>
      </c>
      <c r="G167" s="8"/>
      <c r="H167" s="8"/>
      <c r="I167" s="8"/>
      <c r="J167" s="8"/>
      <c r="K167" s="8"/>
      <c r="L167" s="9">
        <f>L168</f>
        <v>1181000</v>
      </c>
      <c r="M167" s="9">
        <f>M168</f>
        <v>996670</v>
      </c>
      <c r="N167" s="9">
        <f t="shared" si="6"/>
        <v>84.392040643522435</v>
      </c>
    </row>
    <row r="168" spans="1:14" ht="18.75" customHeight="1" outlineLevel="5">
      <c r="A168" s="7" t="s">
        <v>140</v>
      </c>
      <c r="B168" s="8" t="s">
        <v>46</v>
      </c>
      <c r="C168" s="8" t="s">
        <v>135</v>
      </c>
      <c r="D168" s="8" t="s">
        <v>137</v>
      </c>
      <c r="E168" s="8" t="s">
        <v>142</v>
      </c>
      <c r="F168" s="8" t="s">
        <v>12</v>
      </c>
      <c r="G168" s="8"/>
      <c r="H168" s="8" t="s">
        <v>141</v>
      </c>
      <c r="I168" s="8"/>
      <c r="J168" s="8"/>
      <c r="K168" s="8"/>
      <c r="L168" s="9">
        <v>1181000</v>
      </c>
      <c r="M168" s="9">
        <v>996670</v>
      </c>
      <c r="N168" s="9">
        <f t="shared" si="6"/>
        <v>84.392040643522435</v>
      </c>
    </row>
    <row r="169" spans="1:14" ht="42.75" customHeight="1" outlineLevel="3">
      <c r="A169" s="7" t="s">
        <v>143</v>
      </c>
      <c r="B169" s="8" t="s">
        <v>46</v>
      </c>
      <c r="C169" s="8" t="s">
        <v>135</v>
      </c>
      <c r="D169" s="8" t="s">
        <v>144</v>
      </c>
      <c r="E169" s="8" t="s">
        <v>12</v>
      </c>
      <c r="F169" s="8" t="s">
        <v>12</v>
      </c>
      <c r="G169" s="8"/>
      <c r="H169" s="8"/>
      <c r="I169" s="8"/>
      <c r="J169" s="8"/>
      <c r="K169" s="8"/>
      <c r="L169" s="9">
        <f>L170+L172</f>
        <v>446000</v>
      </c>
      <c r="M169" s="9">
        <f>M170+M172</f>
        <v>215101</v>
      </c>
      <c r="N169" s="9">
        <f t="shared" si="6"/>
        <v>48.228923766816145</v>
      </c>
    </row>
    <row r="170" spans="1:14" ht="42.75" customHeight="1" outlineLevel="3">
      <c r="A170" s="7" t="s">
        <v>340</v>
      </c>
      <c r="B170" s="8" t="s">
        <v>46</v>
      </c>
      <c r="C170" s="8" t="s">
        <v>135</v>
      </c>
      <c r="D170" s="8" t="s">
        <v>144</v>
      </c>
      <c r="E170" s="8" t="s">
        <v>32</v>
      </c>
      <c r="F170" s="8"/>
      <c r="G170" s="8"/>
      <c r="H170" s="8"/>
      <c r="I170" s="8"/>
      <c r="J170" s="8"/>
      <c r="K170" s="8"/>
      <c r="L170" s="9">
        <f>L171</f>
        <v>215101</v>
      </c>
      <c r="M170" s="9">
        <f>M171</f>
        <v>215101</v>
      </c>
      <c r="N170" s="9"/>
    </row>
    <row r="171" spans="1:14" ht="30" customHeight="1" outlineLevel="3">
      <c r="A171" s="7" t="s">
        <v>341</v>
      </c>
      <c r="B171" s="8" t="s">
        <v>46</v>
      </c>
      <c r="C171" s="8" t="s">
        <v>135</v>
      </c>
      <c r="D171" s="8" t="s">
        <v>144</v>
      </c>
      <c r="E171" s="8" t="s">
        <v>32</v>
      </c>
      <c r="F171" s="8"/>
      <c r="G171" s="8"/>
      <c r="H171" s="8" t="s">
        <v>36</v>
      </c>
      <c r="I171" s="8"/>
      <c r="J171" s="8"/>
      <c r="K171" s="8"/>
      <c r="L171" s="9">
        <v>215101</v>
      </c>
      <c r="M171" s="9">
        <v>215101</v>
      </c>
      <c r="N171" s="9"/>
    </row>
    <row r="172" spans="1:14" ht="52.5" customHeight="1" outlineLevel="4">
      <c r="A172" s="7" t="s">
        <v>145</v>
      </c>
      <c r="B172" s="8" t="s">
        <v>46</v>
      </c>
      <c r="C172" s="8" t="s">
        <v>135</v>
      </c>
      <c r="D172" s="8" t="s">
        <v>144</v>
      </c>
      <c r="E172" s="8" t="s">
        <v>146</v>
      </c>
      <c r="F172" s="8" t="s">
        <v>12</v>
      </c>
      <c r="G172" s="8"/>
      <c r="H172" s="8"/>
      <c r="I172" s="8"/>
      <c r="J172" s="8"/>
      <c r="K172" s="8"/>
      <c r="L172" s="9">
        <f>L173+L174</f>
        <v>230899</v>
      </c>
      <c r="M172" s="9">
        <f>M173+M174</f>
        <v>0</v>
      </c>
      <c r="N172" s="9">
        <f t="shared" si="6"/>
        <v>0</v>
      </c>
    </row>
    <row r="173" spans="1:14" ht="28.5" customHeight="1" outlineLevel="5">
      <c r="A173" s="7" t="s">
        <v>35</v>
      </c>
      <c r="B173" s="8" t="s">
        <v>46</v>
      </c>
      <c r="C173" s="8" t="s">
        <v>135</v>
      </c>
      <c r="D173" s="8" t="s">
        <v>144</v>
      </c>
      <c r="E173" s="8" t="s">
        <v>146</v>
      </c>
      <c r="F173" s="8" t="s">
        <v>12</v>
      </c>
      <c r="G173" s="8"/>
      <c r="H173" s="8" t="s">
        <v>36</v>
      </c>
      <c r="I173" s="8"/>
      <c r="J173" s="8"/>
      <c r="K173" s="8"/>
      <c r="L173" s="9">
        <v>56000</v>
      </c>
      <c r="M173" s="9">
        <v>0</v>
      </c>
      <c r="N173" s="9">
        <f t="shared" si="6"/>
        <v>0</v>
      </c>
    </row>
    <row r="174" spans="1:14" ht="28.5" customHeight="1" outlineLevel="5">
      <c r="A174" s="7" t="s">
        <v>58</v>
      </c>
      <c r="B174" s="8" t="s">
        <v>46</v>
      </c>
      <c r="C174" s="8" t="s">
        <v>135</v>
      </c>
      <c r="D174" s="8" t="s">
        <v>144</v>
      </c>
      <c r="E174" s="8" t="s">
        <v>146</v>
      </c>
      <c r="F174" s="8" t="s">
        <v>12</v>
      </c>
      <c r="G174" s="8"/>
      <c r="H174" s="8" t="s">
        <v>59</v>
      </c>
      <c r="I174" s="8"/>
      <c r="J174" s="8"/>
      <c r="K174" s="8"/>
      <c r="L174" s="9">
        <v>174899</v>
      </c>
      <c r="M174" s="9">
        <v>0</v>
      </c>
      <c r="N174" s="9">
        <v>0</v>
      </c>
    </row>
    <row r="175" spans="1:14" ht="15" customHeight="1" outlineLevel="2">
      <c r="A175" s="7" t="s">
        <v>147</v>
      </c>
      <c r="B175" s="8" t="s">
        <v>46</v>
      </c>
      <c r="C175" s="8" t="s">
        <v>148</v>
      </c>
      <c r="D175" s="8" t="s">
        <v>11</v>
      </c>
      <c r="E175" s="8" t="s">
        <v>12</v>
      </c>
      <c r="F175" s="8" t="s">
        <v>12</v>
      </c>
      <c r="G175" s="8"/>
      <c r="H175" s="8"/>
      <c r="I175" s="8"/>
      <c r="J175" s="8"/>
      <c r="K175" s="8"/>
      <c r="L175" s="9">
        <f>L176+L182+L190+L192+L187</f>
        <v>20030735.300000001</v>
      </c>
      <c r="M175" s="9">
        <f>M176+M182+M190+M192+M187</f>
        <v>8687210.4900000002</v>
      </c>
      <c r="N175" s="9">
        <f t="shared" si="6"/>
        <v>43.369403868064694</v>
      </c>
    </row>
    <row r="176" spans="1:14" ht="15" customHeight="1" outlineLevel="3">
      <c r="A176" s="7" t="s">
        <v>149</v>
      </c>
      <c r="B176" s="8" t="s">
        <v>46</v>
      </c>
      <c r="C176" s="8" t="s">
        <v>148</v>
      </c>
      <c r="D176" s="8" t="s">
        <v>150</v>
      </c>
      <c r="E176" s="8" t="s">
        <v>12</v>
      </c>
      <c r="F176" s="8" t="s">
        <v>12</v>
      </c>
      <c r="G176" s="8"/>
      <c r="H176" s="8"/>
      <c r="I176" s="8"/>
      <c r="J176" s="8"/>
      <c r="K176" s="8"/>
      <c r="L176" s="9">
        <f>L177</f>
        <v>2383899</v>
      </c>
      <c r="M176" s="9">
        <f>M177</f>
        <v>1862148.87</v>
      </c>
      <c r="N176" s="9">
        <f t="shared" si="6"/>
        <v>78.113580734754279</v>
      </c>
    </row>
    <row r="177" spans="1:14" ht="42.75" customHeight="1" outlineLevel="4">
      <c r="A177" s="7" t="s">
        <v>31</v>
      </c>
      <c r="B177" s="8" t="s">
        <v>46</v>
      </c>
      <c r="C177" s="8" t="s">
        <v>148</v>
      </c>
      <c r="D177" s="8" t="s">
        <v>150</v>
      </c>
      <c r="E177" s="8" t="s">
        <v>32</v>
      </c>
      <c r="F177" s="8" t="s">
        <v>12</v>
      </c>
      <c r="G177" s="8"/>
      <c r="H177" s="8"/>
      <c r="I177" s="8"/>
      <c r="J177" s="8"/>
      <c r="K177" s="8"/>
      <c r="L177" s="9">
        <f>L178+L179+L180+L181</f>
        <v>2383899</v>
      </c>
      <c r="M177" s="9">
        <f>M178+M179+M180+M181</f>
        <v>1862148.87</v>
      </c>
      <c r="N177" s="9">
        <f t="shared" si="6"/>
        <v>78.113580734754279</v>
      </c>
    </row>
    <row r="178" spans="1:14" ht="28.5" customHeight="1" outlineLevel="5">
      <c r="A178" s="7" t="s">
        <v>54</v>
      </c>
      <c r="B178" s="8" t="s">
        <v>46</v>
      </c>
      <c r="C178" s="8" t="s">
        <v>148</v>
      </c>
      <c r="D178" s="8" t="s">
        <v>150</v>
      </c>
      <c r="E178" s="8" t="s">
        <v>32</v>
      </c>
      <c r="F178" s="8" t="s">
        <v>12</v>
      </c>
      <c r="G178" s="8"/>
      <c r="H178" s="8" t="s">
        <v>55</v>
      </c>
      <c r="I178" s="8"/>
      <c r="J178" s="8"/>
      <c r="K178" s="8"/>
      <c r="L178" s="9">
        <v>2178768</v>
      </c>
      <c r="M178" s="9">
        <v>1811511.09</v>
      </c>
      <c r="N178" s="9">
        <f t="shared" si="6"/>
        <v>83.143826694719223</v>
      </c>
    </row>
    <row r="179" spans="1:14" ht="28.5" customHeight="1" outlineLevel="5">
      <c r="A179" s="7" t="s">
        <v>56</v>
      </c>
      <c r="B179" s="8" t="s">
        <v>46</v>
      </c>
      <c r="C179" s="8" t="s">
        <v>148</v>
      </c>
      <c r="D179" s="8" t="s">
        <v>150</v>
      </c>
      <c r="E179" s="8" t="s">
        <v>32</v>
      </c>
      <c r="F179" s="8" t="s">
        <v>12</v>
      </c>
      <c r="G179" s="8"/>
      <c r="H179" s="8" t="s">
        <v>57</v>
      </c>
      <c r="I179" s="8"/>
      <c r="J179" s="8"/>
      <c r="K179" s="8"/>
      <c r="L179" s="9">
        <v>63131</v>
      </c>
      <c r="M179" s="9">
        <v>50637.78</v>
      </c>
      <c r="N179" s="9">
        <f t="shared" si="6"/>
        <v>80.210641364781168</v>
      </c>
    </row>
    <row r="180" spans="1:14" ht="28.5" customHeight="1" outlineLevel="5">
      <c r="A180" s="7" t="s">
        <v>58</v>
      </c>
      <c r="B180" s="8" t="s">
        <v>46</v>
      </c>
      <c r="C180" s="8" t="s">
        <v>148</v>
      </c>
      <c r="D180" s="8" t="s">
        <v>150</v>
      </c>
      <c r="E180" s="8" t="s">
        <v>32</v>
      </c>
      <c r="F180" s="8" t="s">
        <v>12</v>
      </c>
      <c r="G180" s="8"/>
      <c r="H180" s="8" t="s">
        <v>59</v>
      </c>
      <c r="I180" s="8"/>
      <c r="J180" s="8"/>
      <c r="K180" s="8"/>
      <c r="L180" s="9">
        <v>142000</v>
      </c>
      <c r="M180" s="9">
        <v>0</v>
      </c>
      <c r="N180" s="9">
        <f t="shared" si="6"/>
        <v>0</v>
      </c>
    </row>
    <row r="181" spans="1:14" ht="42.75" customHeight="1" outlineLevel="5">
      <c r="A181" s="7" t="s">
        <v>39</v>
      </c>
      <c r="B181" s="8" t="s">
        <v>46</v>
      </c>
      <c r="C181" s="8" t="s">
        <v>148</v>
      </c>
      <c r="D181" s="8" t="s">
        <v>150</v>
      </c>
      <c r="E181" s="8" t="s">
        <v>32</v>
      </c>
      <c r="F181" s="8" t="s">
        <v>12</v>
      </c>
      <c r="G181" s="8"/>
      <c r="H181" s="8" t="s">
        <v>40</v>
      </c>
      <c r="I181" s="8"/>
      <c r="J181" s="8"/>
      <c r="K181" s="8"/>
      <c r="L181" s="9">
        <v>0</v>
      </c>
      <c r="M181" s="9">
        <v>0</v>
      </c>
      <c r="N181" s="9">
        <v>0</v>
      </c>
    </row>
    <row r="182" spans="1:14" ht="28.5" customHeight="1" outlineLevel="3">
      <c r="A182" s="7" t="s">
        <v>151</v>
      </c>
      <c r="B182" s="8" t="s">
        <v>46</v>
      </c>
      <c r="C182" s="8" t="s">
        <v>148</v>
      </c>
      <c r="D182" s="8" t="s">
        <v>152</v>
      </c>
      <c r="E182" s="8" t="s">
        <v>12</v>
      </c>
      <c r="F182" s="8" t="s">
        <v>12</v>
      </c>
      <c r="G182" s="8"/>
      <c r="H182" s="8"/>
      <c r="I182" s="8"/>
      <c r="J182" s="8"/>
      <c r="K182" s="8"/>
      <c r="L182" s="9">
        <f>L185</f>
        <v>1285941</v>
      </c>
      <c r="M182" s="9">
        <f>M185</f>
        <v>1140680</v>
      </c>
      <c r="N182" s="9">
        <f t="shared" si="6"/>
        <v>88.703914098702825</v>
      </c>
    </row>
    <row r="183" spans="1:14" ht="71.25" hidden="1" customHeight="1" outlineLevel="4">
      <c r="A183" s="7" t="s">
        <v>138</v>
      </c>
      <c r="B183" s="8" t="s">
        <v>46</v>
      </c>
      <c r="C183" s="8" t="s">
        <v>148</v>
      </c>
      <c r="D183" s="8" t="s">
        <v>152</v>
      </c>
      <c r="E183" s="8" t="s">
        <v>139</v>
      </c>
      <c r="F183" s="8" t="s">
        <v>12</v>
      </c>
      <c r="G183" s="8"/>
      <c r="H183" s="8"/>
      <c r="I183" s="8"/>
      <c r="J183" s="8"/>
      <c r="K183" s="8"/>
      <c r="L183" s="9">
        <v>0</v>
      </c>
      <c r="M183" s="9">
        <v>0</v>
      </c>
      <c r="N183" s="9" t="e">
        <f t="shared" si="6"/>
        <v>#DIV/0!</v>
      </c>
    </row>
    <row r="184" spans="1:14" ht="28.5" hidden="1" customHeight="1" outlineLevel="5">
      <c r="A184" s="7" t="s">
        <v>140</v>
      </c>
      <c r="B184" s="8" t="s">
        <v>46</v>
      </c>
      <c r="C184" s="8" t="s">
        <v>148</v>
      </c>
      <c r="D184" s="8" t="s">
        <v>152</v>
      </c>
      <c r="E184" s="8" t="s">
        <v>139</v>
      </c>
      <c r="F184" s="8" t="s">
        <v>12</v>
      </c>
      <c r="G184" s="8"/>
      <c r="H184" s="8" t="s">
        <v>141</v>
      </c>
      <c r="I184" s="8"/>
      <c r="J184" s="8"/>
      <c r="K184" s="8"/>
      <c r="L184" s="9">
        <v>0</v>
      </c>
      <c r="M184" s="9">
        <v>0</v>
      </c>
      <c r="N184" s="9" t="e">
        <f t="shared" si="6"/>
        <v>#DIV/0!</v>
      </c>
    </row>
    <row r="185" spans="1:14" ht="77.25" customHeight="1" outlineLevel="4" collapsed="1">
      <c r="A185" s="7" t="s">
        <v>129</v>
      </c>
      <c r="B185" s="8" t="s">
        <v>46</v>
      </c>
      <c r="C185" s="8" t="s">
        <v>148</v>
      </c>
      <c r="D185" s="8" t="s">
        <v>152</v>
      </c>
      <c r="E185" s="8" t="s">
        <v>142</v>
      </c>
      <c r="F185" s="8" t="s">
        <v>12</v>
      </c>
      <c r="G185" s="8"/>
      <c r="H185" s="8"/>
      <c r="I185" s="8"/>
      <c r="J185" s="8"/>
      <c r="K185" s="8"/>
      <c r="L185" s="9">
        <f>L186</f>
        <v>1285941</v>
      </c>
      <c r="M185" s="9">
        <f>M186</f>
        <v>1140680</v>
      </c>
      <c r="N185" s="9">
        <f t="shared" si="6"/>
        <v>88.703914098702825</v>
      </c>
    </row>
    <row r="186" spans="1:14" ht="20.25" customHeight="1" outlineLevel="5">
      <c r="A186" s="7" t="s">
        <v>140</v>
      </c>
      <c r="B186" s="8" t="s">
        <v>46</v>
      </c>
      <c r="C186" s="8" t="s">
        <v>148</v>
      </c>
      <c r="D186" s="8" t="s">
        <v>152</v>
      </c>
      <c r="E186" s="8" t="s">
        <v>142</v>
      </c>
      <c r="F186" s="8" t="s">
        <v>12</v>
      </c>
      <c r="G186" s="8"/>
      <c r="H186" s="8" t="s">
        <v>141</v>
      </c>
      <c r="I186" s="8"/>
      <c r="J186" s="8"/>
      <c r="K186" s="8"/>
      <c r="L186" s="9">
        <v>1285941</v>
      </c>
      <c r="M186" s="9">
        <v>1140680</v>
      </c>
      <c r="N186" s="9">
        <f t="shared" si="6"/>
        <v>88.703914098702825</v>
      </c>
    </row>
    <row r="187" spans="1:14" ht="20.25" customHeight="1" outlineLevel="5">
      <c r="A187" s="7" t="s">
        <v>316</v>
      </c>
      <c r="B187" s="8" t="s">
        <v>46</v>
      </c>
      <c r="C187" s="8" t="s">
        <v>148</v>
      </c>
      <c r="D187" s="8" t="s">
        <v>317</v>
      </c>
      <c r="E187" s="8" t="s">
        <v>12</v>
      </c>
      <c r="F187" s="8"/>
      <c r="G187" s="8"/>
      <c r="H187" s="8"/>
      <c r="I187" s="8"/>
      <c r="J187" s="8"/>
      <c r="K187" s="8"/>
      <c r="L187" s="9">
        <f>L188+L189</f>
        <v>100000</v>
      </c>
      <c r="M187" s="9">
        <f>M188+M189</f>
        <v>20500</v>
      </c>
      <c r="N187" s="9">
        <f t="shared" si="6"/>
        <v>20.5</v>
      </c>
    </row>
    <row r="188" spans="1:14" ht="31.5" customHeight="1" outlineLevel="5">
      <c r="A188" s="7" t="s">
        <v>306</v>
      </c>
      <c r="B188" s="8" t="s">
        <v>46</v>
      </c>
      <c r="C188" s="8" t="s">
        <v>148</v>
      </c>
      <c r="D188" s="8" t="s">
        <v>317</v>
      </c>
      <c r="E188" s="8" t="s">
        <v>32</v>
      </c>
      <c r="F188" s="8"/>
      <c r="G188" s="8"/>
      <c r="H188" s="8" t="s">
        <v>57</v>
      </c>
      <c r="I188" s="8"/>
      <c r="J188" s="8"/>
      <c r="K188" s="8"/>
      <c r="L188" s="9">
        <v>0</v>
      </c>
      <c r="M188" s="9">
        <v>0</v>
      </c>
      <c r="N188" s="9">
        <v>0</v>
      </c>
    </row>
    <row r="189" spans="1:14" ht="29.25" customHeight="1" outlineLevel="5">
      <c r="A189" s="7" t="s">
        <v>35</v>
      </c>
      <c r="B189" s="8" t="s">
        <v>46</v>
      </c>
      <c r="C189" s="8" t="s">
        <v>148</v>
      </c>
      <c r="D189" s="8" t="s">
        <v>317</v>
      </c>
      <c r="E189" s="8" t="s">
        <v>32</v>
      </c>
      <c r="F189" s="8"/>
      <c r="G189" s="8"/>
      <c r="H189" s="8" t="s">
        <v>36</v>
      </c>
      <c r="I189" s="8"/>
      <c r="J189" s="8"/>
      <c r="K189" s="8"/>
      <c r="L189" s="9">
        <v>100000</v>
      </c>
      <c r="M189" s="9">
        <v>20500</v>
      </c>
      <c r="N189" s="9">
        <f t="shared" si="6"/>
        <v>20.5</v>
      </c>
    </row>
    <row r="190" spans="1:14" ht="57.75" customHeight="1" outlineLevel="3">
      <c r="A190" s="7" t="s">
        <v>297</v>
      </c>
      <c r="B190" s="8" t="s">
        <v>46</v>
      </c>
      <c r="C190" s="8" t="s">
        <v>148</v>
      </c>
      <c r="D190" s="8" t="s">
        <v>295</v>
      </c>
      <c r="E190" s="8" t="s">
        <v>12</v>
      </c>
      <c r="F190" s="8" t="s">
        <v>12</v>
      </c>
      <c r="G190" s="8"/>
      <c r="H190" s="8"/>
      <c r="I190" s="8"/>
      <c r="J190" s="8"/>
      <c r="K190" s="8"/>
      <c r="L190" s="9">
        <f>L191</f>
        <v>15362724.710000001</v>
      </c>
      <c r="M190" s="9">
        <f>M191</f>
        <v>5323640.33</v>
      </c>
      <c r="N190" s="9">
        <f t="shared" si="6"/>
        <v>34.652969642388385</v>
      </c>
    </row>
    <row r="191" spans="1:14" ht="54" customHeight="1" outlineLevel="4">
      <c r="A191" s="7" t="s">
        <v>296</v>
      </c>
      <c r="B191" s="8" t="s">
        <v>46</v>
      </c>
      <c r="C191" s="8" t="s">
        <v>148</v>
      </c>
      <c r="D191" s="8" t="s">
        <v>295</v>
      </c>
      <c r="E191" s="8" t="s">
        <v>32</v>
      </c>
      <c r="F191" s="8" t="s">
        <v>12</v>
      </c>
      <c r="G191" s="8"/>
      <c r="H191" s="8" t="s">
        <v>57</v>
      </c>
      <c r="I191" s="8"/>
      <c r="J191" s="8"/>
      <c r="K191" s="8"/>
      <c r="L191" s="9">
        <v>15362724.710000001</v>
      </c>
      <c r="M191" s="9">
        <v>5323640.33</v>
      </c>
      <c r="N191" s="9">
        <f t="shared" si="6"/>
        <v>34.652969642388385</v>
      </c>
    </row>
    <row r="192" spans="1:14" ht="64.5" customHeight="1" outlineLevel="5">
      <c r="A192" s="7" t="s">
        <v>294</v>
      </c>
      <c r="B192" s="8" t="s">
        <v>46</v>
      </c>
      <c r="C192" s="8" t="s">
        <v>148</v>
      </c>
      <c r="D192" s="8" t="s">
        <v>298</v>
      </c>
      <c r="E192" s="8" t="s">
        <v>12</v>
      </c>
      <c r="F192" s="8" t="s">
        <v>12</v>
      </c>
      <c r="G192" s="8"/>
      <c r="H192" s="8"/>
      <c r="I192" s="8"/>
      <c r="J192" s="8"/>
      <c r="K192" s="8"/>
      <c r="L192" s="9">
        <f>L193</f>
        <v>898170.59</v>
      </c>
      <c r="M192" s="9">
        <f>M193</f>
        <v>340241.29</v>
      </c>
      <c r="N192" s="9">
        <f t="shared" si="6"/>
        <v>37.881588841603019</v>
      </c>
    </row>
    <row r="193" spans="1:14" ht="42.75" customHeight="1" outlineLevel="5">
      <c r="A193" s="7" t="s">
        <v>296</v>
      </c>
      <c r="B193" s="8" t="s">
        <v>46</v>
      </c>
      <c r="C193" s="8" t="s">
        <v>148</v>
      </c>
      <c r="D193" s="8" t="s">
        <v>298</v>
      </c>
      <c r="E193" s="8" t="s">
        <v>32</v>
      </c>
      <c r="F193" s="8" t="s">
        <v>12</v>
      </c>
      <c r="G193" s="8"/>
      <c r="H193" s="8" t="s">
        <v>57</v>
      </c>
      <c r="I193" s="8"/>
      <c r="J193" s="8"/>
      <c r="K193" s="8"/>
      <c r="L193" s="9">
        <v>898170.59</v>
      </c>
      <c r="M193" s="9">
        <v>340241.29</v>
      </c>
      <c r="N193" s="9">
        <f t="shared" si="6"/>
        <v>37.881588841603019</v>
      </c>
    </row>
    <row r="194" spans="1:14" ht="18.75" customHeight="1" outlineLevel="5">
      <c r="A194" s="7" t="s">
        <v>314</v>
      </c>
      <c r="B194" s="8" t="s">
        <v>9</v>
      </c>
      <c r="C194" s="8" t="s">
        <v>315</v>
      </c>
      <c r="D194" s="8" t="s">
        <v>11</v>
      </c>
      <c r="E194" s="8" t="s">
        <v>12</v>
      </c>
      <c r="F194" s="8"/>
      <c r="G194" s="8"/>
      <c r="H194" s="8"/>
      <c r="I194" s="8"/>
      <c r="J194" s="8"/>
      <c r="K194" s="8"/>
      <c r="L194" s="9">
        <f>L195+L216+L254+L268+L275</f>
        <v>112081039.64</v>
      </c>
      <c r="M194" s="9">
        <f>M195+M216+M254+M268+M275</f>
        <v>88642086.289999992</v>
      </c>
      <c r="N194" s="9">
        <f t="shared" si="6"/>
        <v>79.08749470447006</v>
      </c>
    </row>
    <row r="195" spans="1:14" ht="15" customHeight="1" outlineLevel="2">
      <c r="A195" s="7" t="s">
        <v>153</v>
      </c>
      <c r="B195" s="8" t="s">
        <v>46</v>
      </c>
      <c r="C195" s="8" t="s">
        <v>154</v>
      </c>
      <c r="D195" s="8" t="s">
        <v>11</v>
      </c>
      <c r="E195" s="8" t="s">
        <v>12</v>
      </c>
      <c r="F195" s="8" t="s">
        <v>12</v>
      </c>
      <c r="G195" s="8"/>
      <c r="H195" s="8"/>
      <c r="I195" s="8"/>
      <c r="J195" s="8"/>
      <c r="K195" s="8"/>
      <c r="L195" s="9">
        <f>L196+L208+L212</f>
        <v>38715973</v>
      </c>
      <c r="M195" s="9">
        <f>M196+M208+M212</f>
        <v>30965725.199999999</v>
      </c>
      <c r="N195" s="9">
        <f t="shared" si="6"/>
        <v>79.981782196201038</v>
      </c>
    </row>
    <row r="196" spans="1:14" ht="28.5" customHeight="1" outlineLevel="3">
      <c r="A196" s="7" t="s">
        <v>155</v>
      </c>
      <c r="B196" s="8" t="s">
        <v>46</v>
      </c>
      <c r="C196" s="8" t="s">
        <v>154</v>
      </c>
      <c r="D196" s="8" t="s">
        <v>156</v>
      </c>
      <c r="E196" s="8" t="s">
        <v>12</v>
      </c>
      <c r="F196" s="8" t="s">
        <v>12</v>
      </c>
      <c r="G196" s="8"/>
      <c r="H196" s="8"/>
      <c r="I196" s="8"/>
      <c r="J196" s="8"/>
      <c r="K196" s="8"/>
      <c r="L196" s="9">
        <f>L197</f>
        <v>10078024</v>
      </c>
      <c r="M196" s="9">
        <f>M197</f>
        <v>8698273.5199999996</v>
      </c>
      <c r="N196" s="9">
        <f t="shared" si="6"/>
        <v>86.309315397542207</v>
      </c>
    </row>
    <row r="197" spans="1:14" ht="77.25" customHeight="1" outlineLevel="4">
      <c r="A197" s="7" t="s">
        <v>73</v>
      </c>
      <c r="B197" s="8" t="s">
        <v>46</v>
      </c>
      <c r="C197" s="8" t="s">
        <v>154</v>
      </c>
      <c r="D197" s="8" t="s">
        <v>156</v>
      </c>
      <c r="E197" s="8" t="s">
        <v>74</v>
      </c>
      <c r="F197" s="8" t="s">
        <v>12</v>
      </c>
      <c r="G197" s="8"/>
      <c r="H197" s="8"/>
      <c r="I197" s="8"/>
      <c r="J197" s="8"/>
      <c r="K197" s="8"/>
      <c r="L197" s="9">
        <f>L198+L199+L201+L202+L203+L204+L205+L206+L207+L200</f>
        <v>10078024</v>
      </c>
      <c r="M197" s="9">
        <f>M198+M199+M201+M202+M203+M204+M205+M206+M207</f>
        <v>8698273.5199999996</v>
      </c>
      <c r="N197" s="9">
        <f t="shared" si="6"/>
        <v>86.309315397542207</v>
      </c>
    </row>
    <row r="198" spans="1:14" ht="21" customHeight="1" outlineLevel="5">
      <c r="A198" s="7" t="s">
        <v>21</v>
      </c>
      <c r="B198" s="8" t="s">
        <v>46</v>
      </c>
      <c r="C198" s="8" t="s">
        <v>154</v>
      </c>
      <c r="D198" s="8" t="s">
        <v>156</v>
      </c>
      <c r="E198" s="8" t="s">
        <v>74</v>
      </c>
      <c r="F198" s="8" t="s">
        <v>12</v>
      </c>
      <c r="G198" s="8"/>
      <c r="H198" s="8" t="s">
        <v>22</v>
      </c>
      <c r="I198" s="8"/>
      <c r="J198" s="8"/>
      <c r="K198" s="8"/>
      <c r="L198" s="9">
        <v>375000</v>
      </c>
      <c r="M198" s="9">
        <v>346250</v>
      </c>
      <c r="N198" s="9">
        <f t="shared" si="6"/>
        <v>92.333333333333329</v>
      </c>
    </row>
    <row r="199" spans="1:14" ht="16.5" customHeight="1" outlineLevel="5">
      <c r="A199" s="7" t="s">
        <v>25</v>
      </c>
      <c r="B199" s="8" t="s">
        <v>46</v>
      </c>
      <c r="C199" s="8" t="s">
        <v>154</v>
      </c>
      <c r="D199" s="8" t="s">
        <v>156</v>
      </c>
      <c r="E199" s="8" t="s">
        <v>74</v>
      </c>
      <c r="F199" s="8" t="s">
        <v>12</v>
      </c>
      <c r="G199" s="8"/>
      <c r="H199" s="8" t="s">
        <v>26</v>
      </c>
      <c r="I199" s="8"/>
      <c r="J199" s="8"/>
      <c r="K199" s="8"/>
      <c r="L199" s="9">
        <v>6000</v>
      </c>
      <c r="M199" s="9">
        <v>2839.06</v>
      </c>
      <c r="N199" s="9">
        <f t="shared" si="6"/>
        <v>47.317666666666661</v>
      </c>
    </row>
    <row r="200" spans="1:14" ht="27" customHeight="1" outlineLevel="5">
      <c r="A200" s="7" t="s">
        <v>289</v>
      </c>
      <c r="B200" s="8" t="s">
        <v>46</v>
      </c>
      <c r="C200" s="8" t="s">
        <v>154</v>
      </c>
      <c r="D200" s="8" t="s">
        <v>156</v>
      </c>
      <c r="E200" s="8" t="s">
        <v>74</v>
      </c>
      <c r="F200" s="8"/>
      <c r="G200" s="8"/>
      <c r="H200" s="8" t="s">
        <v>30</v>
      </c>
      <c r="I200" s="8"/>
      <c r="J200" s="8"/>
      <c r="K200" s="8"/>
      <c r="L200" s="9">
        <v>106424</v>
      </c>
      <c r="M200" s="9">
        <v>0</v>
      </c>
      <c r="N200" s="9"/>
    </row>
    <row r="201" spans="1:14" ht="15" customHeight="1" outlineLevel="5">
      <c r="A201" s="7" t="s">
        <v>33</v>
      </c>
      <c r="B201" s="8" t="s">
        <v>46</v>
      </c>
      <c r="C201" s="8" t="s">
        <v>154</v>
      </c>
      <c r="D201" s="8" t="s">
        <v>156</v>
      </c>
      <c r="E201" s="8" t="s">
        <v>74</v>
      </c>
      <c r="F201" s="8" t="s">
        <v>12</v>
      </c>
      <c r="G201" s="8"/>
      <c r="H201" s="8" t="s">
        <v>34</v>
      </c>
      <c r="I201" s="8"/>
      <c r="J201" s="8"/>
      <c r="K201" s="8"/>
      <c r="L201" s="9">
        <v>75000</v>
      </c>
      <c r="M201" s="9">
        <v>34309.43</v>
      </c>
      <c r="N201" s="9">
        <f t="shared" si="6"/>
        <v>45.74590666666667</v>
      </c>
    </row>
    <row r="202" spans="1:14" ht="28.5" customHeight="1" outlineLevel="5">
      <c r="A202" s="7" t="s">
        <v>54</v>
      </c>
      <c r="B202" s="8" t="s">
        <v>46</v>
      </c>
      <c r="C202" s="8" t="s">
        <v>154</v>
      </c>
      <c r="D202" s="8" t="s">
        <v>156</v>
      </c>
      <c r="E202" s="8" t="s">
        <v>74</v>
      </c>
      <c r="F202" s="8" t="s">
        <v>12</v>
      </c>
      <c r="G202" s="8"/>
      <c r="H202" s="8" t="s">
        <v>55</v>
      </c>
      <c r="I202" s="8"/>
      <c r="J202" s="8"/>
      <c r="K202" s="8"/>
      <c r="L202" s="9">
        <v>4089000</v>
      </c>
      <c r="M202" s="9">
        <v>3784565.27</v>
      </c>
      <c r="N202" s="9">
        <f t="shared" si="6"/>
        <v>92.554787723159691</v>
      </c>
    </row>
    <row r="203" spans="1:14" ht="28.5" customHeight="1" outlineLevel="5">
      <c r="A203" s="7" t="s">
        <v>56</v>
      </c>
      <c r="B203" s="8" t="s">
        <v>46</v>
      </c>
      <c r="C203" s="8" t="s">
        <v>154</v>
      </c>
      <c r="D203" s="8" t="s">
        <v>156</v>
      </c>
      <c r="E203" s="8" t="s">
        <v>74</v>
      </c>
      <c r="F203" s="8" t="s">
        <v>12</v>
      </c>
      <c r="G203" s="8"/>
      <c r="H203" s="8" t="s">
        <v>57</v>
      </c>
      <c r="I203" s="8"/>
      <c r="J203" s="8"/>
      <c r="K203" s="8"/>
      <c r="L203" s="9">
        <v>300000</v>
      </c>
      <c r="M203" s="9">
        <v>299899.59000000003</v>
      </c>
      <c r="N203" s="9">
        <f t="shared" si="6"/>
        <v>99.966530000000006</v>
      </c>
    </row>
    <row r="204" spans="1:14" ht="28.5" customHeight="1" outlineLevel="5">
      <c r="A204" s="7" t="s">
        <v>75</v>
      </c>
      <c r="B204" s="8" t="s">
        <v>46</v>
      </c>
      <c r="C204" s="8" t="s">
        <v>154</v>
      </c>
      <c r="D204" s="8" t="s">
        <v>156</v>
      </c>
      <c r="E204" s="8" t="s">
        <v>74</v>
      </c>
      <c r="F204" s="8" t="s">
        <v>12</v>
      </c>
      <c r="G204" s="8"/>
      <c r="H204" s="8" t="s">
        <v>76</v>
      </c>
      <c r="I204" s="8"/>
      <c r="J204" s="8"/>
      <c r="K204" s="8"/>
      <c r="L204" s="9">
        <v>277600</v>
      </c>
      <c r="M204" s="9">
        <v>145476.51999999999</v>
      </c>
      <c r="N204" s="9">
        <f t="shared" si="6"/>
        <v>52.405086455331407</v>
      </c>
    </row>
    <row r="205" spans="1:14" ht="28.5" customHeight="1" outlineLevel="5">
      <c r="A205" s="7" t="s">
        <v>37</v>
      </c>
      <c r="B205" s="8" t="s">
        <v>46</v>
      </c>
      <c r="C205" s="8" t="s">
        <v>154</v>
      </c>
      <c r="D205" s="8" t="s">
        <v>156</v>
      </c>
      <c r="E205" s="8" t="s">
        <v>74</v>
      </c>
      <c r="F205" s="8" t="s">
        <v>12</v>
      </c>
      <c r="G205" s="8"/>
      <c r="H205" s="8" t="s">
        <v>38</v>
      </c>
      <c r="I205" s="8"/>
      <c r="J205" s="8"/>
      <c r="K205" s="8"/>
      <c r="L205" s="9">
        <v>14000</v>
      </c>
      <c r="M205" s="9">
        <v>5313.79</v>
      </c>
      <c r="N205" s="9">
        <f t="shared" si="6"/>
        <v>37.955642857142855</v>
      </c>
    </row>
    <row r="206" spans="1:14" ht="16.5" customHeight="1" outlineLevel="5">
      <c r="A206" s="7" t="s">
        <v>43</v>
      </c>
      <c r="B206" s="8" t="s">
        <v>46</v>
      </c>
      <c r="C206" s="8" t="s">
        <v>154</v>
      </c>
      <c r="D206" s="8" t="s">
        <v>156</v>
      </c>
      <c r="E206" s="8" t="s">
        <v>74</v>
      </c>
      <c r="F206" s="8" t="s">
        <v>12</v>
      </c>
      <c r="G206" s="8"/>
      <c r="H206" s="8" t="s">
        <v>44</v>
      </c>
      <c r="I206" s="8"/>
      <c r="J206" s="8"/>
      <c r="K206" s="8"/>
      <c r="L206" s="9">
        <v>700000</v>
      </c>
      <c r="M206" s="9">
        <v>688130</v>
      </c>
      <c r="N206" s="9">
        <f t="shared" si="6"/>
        <v>98.304285714285712</v>
      </c>
    </row>
    <row r="207" spans="1:14" ht="15" customHeight="1" outlineLevel="5">
      <c r="A207" s="7" t="s">
        <v>157</v>
      </c>
      <c r="B207" s="8" t="s">
        <v>46</v>
      </c>
      <c r="C207" s="8" t="s">
        <v>154</v>
      </c>
      <c r="D207" s="8" t="s">
        <v>156</v>
      </c>
      <c r="E207" s="8" t="s">
        <v>74</v>
      </c>
      <c r="F207" s="8" t="s">
        <v>12</v>
      </c>
      <c r="G207" s="8"/>
      <c r="H207" s="8" t="s">
        <v>158</v>
      </c>
      <c r="I207" s="8"/>
      <c r="J207" s="8"/>
      <c r="K207" s="8"/>
      <c r="L207" s="9">
        <v>4135000</v>
      </c>
      <c r="M207" s="9">
        <v>3391489.86</v>
      </c>
      <c r="N207" s="9">
        <f t="shared" si="6"/>
        <v>82.019101813784758</v>
      </c>
    </row>
    <row r="208" spans="1:14" ht="71.25" customHeight="1" outlineLevel="3">
      <c r="A208" s="7" t="s">
        <v>159</v>
      </c>
      <c r="B208" s="8" t="s">
        <v>46</v>
      </c>
      <c r="C208" s="8" t="s">
        <v>154</v>
      </c>
      <c r="D208" s="8" t="s">
        <v>160</v>
      </c>
      <c r="E208" s="8" t="s">
        <v>12</v>
      </c>
      <c r="F208" s="8" t="s">
        <v>12</v>
      </c>
      <c r="G208" s="8"/>
      <c r="H208" s="8"/>
      <c r="I208" s="8"/>
      <c r="J208" s="8"/>
      <c r="K208" s="8"/>
      <c r="L208" s="9">
        <f>L209</f>
        <v>28459402</v>
      </c>
      <c r="M208" s="9">
        <f>M209</f>
        <v>22088905</v>
      </c>
      <c r="N208" s="9">
        <f t="shared" si="6"/>
        <v>77.615492412665589</v>
      </c>
    </row>
    <row r="209" spans="1:14" ht="75" customHeight="1" outlineLevel="4">
      <c r="A209" s="7" t="s">
        <v>73</v>
      </c>
      <c r="B209" s="8" t="s">
        <v>46</v>
      </c>
      <c r="C209" s="8" t="s">
        <v>154</v>
      </c>
      <c r="D209" s="8" t="s">
        <v>160</v>
      </c>
      <c r="E209" s="8" t="s">
        <v>74</v>
      </c>
      <c r="F209" s="8" t="s">
        <v>12</v>
      </c>
      <c r="G209" s="8"/>
      <c r="H209" s="8"/>
      <c r="I209" s="8"/>
      <c r="J209" s="8"/>
      <c r="K209" s="8"/>
      <c r="L209" s="9">
        <f>L210+L211</f>
        <v>28459402</v>
      </c>
      <c r="M209" s="9">
        <f>M210+M211</f>
        <v>22088905</v>
      </c>
      <c r="N209" s="9">
        <f t="shared" si="6"/>
        <v>77.615492412665589</v>
      </c>
    </row>
    <row r="210" spans="1:14" ht="17.25" customHeight="1" outlineLevel="5">
      <c r="A210" s="7" t="s">
        <v>21</v>
      </c>
      <c r="B210" s="8" t="s">
        <v>46</v>
      </c>
      <c r="C210" s="8" t="s">
        <v>154</v>
      </c>
      <c r="D210" s="8" t="s">
        <v>160</v>
      </c>
      <c r="E210" s="8" t="s">
        <v>74</v>
      </c>
      <c r="F210" s="8" t="s">
        <v>12</v>
      </c>
      <c r="G210" s="8"/>
      <c r="H210" s="8" t="s">
        <v>22</v>
      </c>
      <c r="I210" s="8"/>
      <c r="J210" s="8"/>
      <c r="K210" s="8"/>
      <c r="L210" s="9">
        <v>21853000</v>
      </c>
      <c r="M210" s="9">
        <v>17156945</v>
      </c>
      <c r="N210" s="9">
        <f t="shared" si="6"/>
        <v>78.510707911957169</v>
      </c>
    </row>
    <row r="211" spans="1:14" ht="28.5" customHeight="1" outlineLevel="5">
      <c r="A211" s="7" t="s">
        <v>29</v>
      </c>
      <c r="B211" s="8" t="s">
        <v>46</v>
      </c>
      <c r="C211" s="8" t="s">
        <v>154</v>
      </c>
      <c r="D211" s="8" t="s">
        <v>160</v>
      </c>
      <c r="E211" s="8" t="s">
        <v>74</v>
      </c>
      <c r="F211" s="8" t="s">
        <v>12</v>
      </c>
      <c r="G211" s="8"/>
      <c r="H211" s="8" t="s">
        <v>30</v>
      </c>
      <c r="I211" s="8"/>
      <c r="J211" s="8"/>
      <c r="K211" s="8"/>
      <c r="L211" s="9">
        <v>6606402</v>
      </c>
      <c r="M211" s="9">
        <v>4931960</v>
      </c>
      <c r="N211" s="9">
        <f t="shared" si="6"/>
        <v>74.654252042185746</v>
      </c>
    </row>
    <row r="212" spans="1:14" ht="44.25" customHeight="1" outlineLevel="3">
      <c r="A212" s="7" t="s">
        <v>161</v>
      </c>
      <c r="B212" s="8" t="s">
        <v>46</v>
      </c>
      <c r="C212" s="8" t="s">
        <v>154</v>
      </c>
      <c r="D212" s="8" t="s">
        <v>162</v>
      </c>
      <c r="E212" s="8" t="s">
        <v>12</v>
      </c>
      <c r="F212" s="8" t="s">
        <v>12</v>
      </c>
      <c r="G212" s="8"/>
      <c r="H212" s="8"/>
      <c r="I212" s="8"/>
      <c r="J212" s="8"/>
      <c r="K212" s="8"/>
      <c r="L212" s="9">
        <f>L213</f>
        <v>178547</v>
      </c>
      <c r="M212" s="9">
        <f>M213</f>
        <v>178546.68</v>
      </c>
      <c r="N212" s="9">
        <f t="shared" si="6"/>
        <v>99.999820775482078</v>
      </c>
    </row>
    <row r="213" spans="1:14" ht="28.5" customHeight="1" outlineLevel="4">
      <c r="A213" s="7" t="s">
        <v>103</v>
      </c>
      <c r="B213" s="8" t="s">
        <v>46</v>
      </c>
      <c r="C213" s="8" t="s">
        <v>154</v>
      </c>
      <c r="D213" s="8" t="s">
        <v>162</v>
      </c>
      <c r="E213" s="8" t="s">
        <v>104</v>
      </c>
      <c r="F213" s="8" t="s">
        <v>12</v>
      </c>
      <c r="G213" s="8"/>
      <c r="H213" s="8"/>
      <c r="I213" s="8"/>
      <c r="J213" s="8"/>
      <c r="K213" s="8"/>
      <c r="L213" s="9">
        <f>L214+L215</f>
        <v>178547</v>
      </c>
      <c r="M213" s="9">
        <f>M214+M215</f>
        <v>178546.68</v>
      </c>
      <c r="N213" s="9">
        <f t="shared" si="6"/>
        <v>99.999820775482078</v>
      </c>
    </row>
    <row r="214" spans="1:14" ht="28.5" customHeight="1" outlineLevel="5">
      <c r="A214" s="7" t="s">
        <v>56</v>
      </c>
      <c r="B214" s="8" t="s">
        <v>46</v>
      </c>
      <c r="C214" s="8" t="s">
        <v>154</v>
      </c>
      <c r="D214" s="8" t="s">
        <v>162</v>
      </c>
      <c r="E214" s="8" t="s">
        <v>104</v>
      </c>
      <c r="F214" s="8" t="s">
        <v>12</v>
      </c>
      <c r="G214" s="8"/>
      <c r="H214" s="8" t="s">
        <v>57</v>
      </c>
      <c r="I214" s="8"/>
      <c r="J214" s="8"/>
      <c r="K214" s="8"/>
      <c r="L214" s="9">
        <v>85235</v>
      </c>
      <c r="M214" s="9">
        <v>85234.68</v>
      </c>
      <c r="N214" s="9">
        <f t="shared" si="6"/>
        <v>99.99962456737255</v>
      </c>
    </row>
    <row r="215" spans="1:14" ht="28.5" customHeight="1" outlineLevel="5">
      <c r="A215" s="7" t="s">
        <v>75</v>
      </c>
      <c r="B215" s="8" t="s">
        <v>46</v>
      </c>
      <c r="C215" s="8" t="s">
        <v>154</v>
      </c>
      <c r="D215" s="8" t="s">
        <v>162</v>
      </c>
      <c r="E215" s="8" t="s">
        <v>104</v>
      </c>
      <c r="F215" s="8" t="s">
        <v>12</v>
      </c>
      <c r="G215" s="8"/>
      <c r="H215" s="8" t="s">
        <v>76</v>
      </c>
      <c r="I215" s="8"/>
      <c r="J215" s="8"/>
      <c r="K215" s="8"/>
      <c r="L215" s="9">
        <v>93312</v>
      </c>
      <c r="M215" s="9">
        <v>93312</v>
      </c>
      <c r="N215" s="9">
        <f t="shared" si="6"/>
        <v>100</v>
      </c>
    </row>
    <row r="216" spans="1:14" ht="15" customHeight="1" outlineLevel="2">
      <c r="A216" s="7" t="s">
        <v>163</v>
      </c>
      <c r="B216" s="8" t="s">
        <v>46</v>
      </c>
      <c r="C216" s="8" t="s">
        <v>164</v>
      </c>
      <c r="D216" s="8" t="s">
        <v>11</v>
      </c>
      <c r="E216" s="8" t="s">
        <v>12</v>
      </c>
      <c r="F216" s="8" t="s">
        <v>12</v>
      </c>
      <c r="G216" s="8"/>
      <c r="H216" s="8"/>
      <c r="I216" s="8"/>
      <c r="J216" s="8"/>
      <c r="K216" s="8"/>
      <c r="L216" s="9">
        <f>L217+L231+L238+L241+L245+L248+L251</f>
        <v>51115429</v>
      </c>
      <c r="M216" s="9">
        <f>M217+M231+M238+M241+M245+M248+M251</f>
        <v>39279887.199999996</v>
      </c>
      <c r="N216" s="9">
        <f t="shared" si="6"/>
        <v>76.845461279411339</v>
      </c>
    </row>
    <row r="217" spans="1:14" ht="15.75" customHeight="1" outlineLevel="3">
      <c r="A217" s="7" t="s">
        <v>165</v>
      </c>
      <c r="B217" s="8" t="s">
        <v>46</v>
      </c>
      <c r="C217" s="8" t="s">
        <v>164</v>
      </c>
      <c r="D217" s="8" t="s">
        <v>166</v>
      </c>
      <c r="E217" s="8" t="s">
        <v>12</v>
      </c>
      <c r="F217" s="8" t="s">
        <v>12</v>
      </c>
      <c r="G217" s="8"/>
      <c r="H217" s="8"/>
      <c r="I217" s="8"/>
      <c r="J217" s="8"/>
      <c r="K217" s="8"/>
      <c r="L217" s="9">
        <f>L218</f>
        <v>15334905</v>
      </c>
      <c r="M217" s="9">
        <f>M218</f>
        <v>12753198.189999998</v>
      </c>
      <c r="N217" s="9">
        <f t="shared" si="6"/>
        <v>83.164507311913553</v>
      </c>
    </row>
    <row r="218" spans="1:14" ht="78" customHeight="1" outlineLevel="4">
      <c r="A218" s="7" t="s">
        <v>73</v>
      </c>
      <c r="B218" s="8" t="s">
        <v>46</v>
      </c>
      <c r="C218" s="8" t="s">
        <v>164</v>
      </c>
      <c r="D218" s="8" t="s">
        <v>166</v>
      </c>
      <c r="E218" s="8" t="s">
        <v>74</v>
      </c>
      <c r="F218" s="8" t="s">
        <v>12</v>
      </c>
      <c r="G218" s="8"/>
      <c r="H218" s="8"/>
      <c r="I218" s="8"/>
      <c r="J218" s="8"/>
      <c r="K218" s="8"/>
      <c r="L218" s="9">
        <f>L219+L220+L221+L222+L223+L224+L225+L226+L227+L228+L230+O231+L229</f>
        <v>15334905</v>
      </c>
      <c r="M218" s="9">
        <f>M219+M220+M221+M222+M223+M224+M225+M226+M227+M228+M230+P231+M229</f>
        <v>12753198.189999998</v>
      </c>
      <c r="N218" s="9">
        <f t="shared" si="6"/>
        <v>83.164507311913553</v>
      </c>
    </row>
    <row r="219" spans="1:14" ht="16.5" customHeight="1" outlineLevel="5">
      <c r="A219" s="7" t="s">
        <v>21</v>
      </c>
      <c r="B219" s="8" t="s">
        <v>46</v>
      </c>
      <c r="C219" s="8" t="s">
        <v>164</v>
      </c>
      <c r="D219" s="8" t="s">
        <v>166</v>
      </c>
      <c r="E219" s="8" t="s">
        <v>74</v>
      </c>
      <c r="F219" s="8" t="s">
        <v>12</v>
      </c>
      <c r="G219" s="8"/>
      <c r="H219" s="8" t="s">
        <v>22</v>
      </c>
      <c r="I219" s="8"/>
      <c r="J219" s="8"/>
      <c r="K219" s="8"/>
      <c r="L219" s="9">
        <v>4498000</v>
      </c>
      <c r="M219" s="9">
        <v>3633171.27</v>
      </c>
      <c r="N219" s="9">
        <f t="shared" si="6"/>
        <v>80.773038461538462</v>
      </c>
    </row>
    <row r="220" spans="1:14" ht="15" customHeight="1" outlineLevel="5">
      <c r="A220" s="7" t="s">
        <v>25</v>
      </c>
      <c r="B220" s="8" t="s">
        <v>46</v>
      </c>
      <c r="C220" s="8" t="s">
        <v>164</v>
      </c>
      <c r="D220" s="8" t="s">
        <v>166</v>
      </c>
      <c r="E220" s="8" t="s">
        <v>74</v>
      </c>
      <c r="F220" s="8" t="s">
        <v>12</v>
      </c>
      <c r="G220" s="8"/>
      <c r="H220" s="8" t="s">
        <v>26</v>
      </c>
      <c r="I220" s="8"/>
      <c r="J220" s="8"/>
      <c r="K220" s="8"/>
      <c r="L220" s="9">
        <v>1000</v>
      </c>
      <c r="M220" s="9">
        <v>393.55</v>
      </c>
      <c r="N220" s="9">
        <f t="shared" si="6"/>
        <v>39.355000000000004</v>
      </c>
    </row>
    <row r="221" spans="1:14" ht="28.5" customHeight="1" outlineLevel="5">
      <c r="A221" s="7" t="s">
        <v>29</v>
      </c>
      <c r="B221" s="8" t="s">
        <v>46</v>
      </c>
      <c r="C221" s="8" t="s">
        <v>164</v>
      </c>
      <c r="D221" s="8" t="s">
        <v>166</v>
      </c>
      <c r="E221" s="8" t="s">
        <v>74</v>
      </c>
      <c r="F221" s="8" t="s">
        <v>12</v>
      </c>
      <c r="G221" s="8"/>
      <c r="H221" s="8" t="s">
        <v>30</v>
      </c>
      <c r="I221" s="8"/>
      <c r="J221" s="8"/>
      <c r="K221" s="8"/>
      <c r="L221" s="9">
        <v>1238000</v>
      </c>
      <c r="M221" s="9">
        <v>992300</v>
      </c>
      <c r="N221" s="9">
        <f t="shared" si="6"/>
        <v>80.153473344103389</v>
      </c>
    </row>
    <row r="222" spans="1:14" ht="15" customHeight="1" outlineLevel="5">
      <c r="A222" s="7" t="s">
        <v>33</v>
      </c>
      <c r="B222" s="8" t="s">
        <v>46</v>
      </c>
      <c r="C222" s="8" t="s">
        <v>164</v>
      </c>
      <c r="D222" s="8" t="s">
        <v>166</v>
      </c>
      <c r="E222" s="8" t="s">
        <v>74</v>
      </c>
      <c r="F222" s="8" t="s">
        <v>12</v>
      </c>
      <c r="G222" s="8"/>
      <c r="H222" s="8" t="s">
        <v>34</v>
      </c>
      <c r="I222" s="8"/>
      <c r="J222" s="8"/>
      <c r="K222" s="8"/>
      <c r="L222" s="9">
        <v>51000</v>
      </c>
      <c r="M222" s="9">
        <v>41092.1</v>
      </c>
      <c r="N222" s="9">
        <f t="shared" si="6"/>
        <v>80.572745098039206</v>
      </c>
    </row>
    <row r="223" spans="1:14" ht="28.5" customHeight="1" outlineLevel="5">
      <c r="A223" s="7" t="s">
        <v>54</v>
      </c>
      <c r="B223" s="8" t="s">
        <v>46</v>
      </c>
      <c r="C223" s="8" t="s">
        <v>164</v>
      </c>
      <c r="D223" s="8" t="s">
        <v>166</v>
      </c>
      <c r="E223" s="8" t="s">
        <v>74</v>
      </c>
      <c r="F223" s="8" t="s">
        <v>12</v>
      </c>
      <c r="G223" s="8"/>
      <c r="H223" s="8" t="s">
        <v>55</v>
      </c>
      <c r="I223" s="8"/>
      <c r="J223" s="8"/>
      <c r="K223" s="8"/>
      <c r="L223" s="9">
        <v>6197473</v>
      </c>
      <c r="M223" s="9">
        <v>5529462.8700000001</v>
      </c>
      <c r="N223" s="9">
        <f t="shared" ref="N223:N289" si="7">M223/L223*100</f>
        <v>89.22124985457782</v>
      </c>
    </row>
    <row r="224" spans="1:14" ht="28.5" customHeight="1" outlineLevel="5">
      <c r="A224" s="7" t="s">
        <v>56</v>
      </c>
      <c r="B224" s="8" t="s">
        <v>46</v>
      </c>
      <c r="C224" s="8" t="s">
        <v>164</v>
      </c>
      <c r="D224" s="8" t="s">
        <v>166</v>
      </c>
      <c r="E224" s="8" t="s">
        <v>74</v>
      </c>
      <c r="F224" s="8" t="s">
        <v>12</v>
      </c>
      <c r="G224" s="8"/>
      <c r="H224" s="8" t="s">
        <v>57</v>
      </c>
      <c r="I224" s="8"/>
      <c r="J224" s="8"/>
      <c r="K224" s="8"/>
      <c r="L224" s="9">
        <v>500000</v>
      </c>
      <c r="M224" s="9">
        <v>419850.82</v>
      </c>
      <c r="N224" s="9">
        <f t="shared" si="7"/>
        <v>83.970163999999997</v>
      </c>
    </row>
    <row r="225" spans="1:15" ht="28.5" customHeight="1" outlineLevel="5">
      <c r="A225" s="7" t="s">
        <v>75</v>
      </c>
      <c r="B225" s="8" t="s">
        <v>46</v>
      </c>
      <c r="C225" s="8" t="s">
        <v>164</v>
      </c>
      <c r="D225" s="8" t="s">
        <v>166</v>
      </c>
      <c r="E225" s="8" t="s">
        <v>74</v>
      </c>
      <c r="F225" s="8" t="s">
        <v>12</v>
      </c>
      <c r="G225" s="8"/>
      <c r="H225" s="8" t="s">
        <v>76</v>
      </c>
      <c r="I225" s="8"/>
      <c r="J225" s="8"/>
      <c r="K225" s="8"/>
      <c r="L225" s="9">
        <v>472700</v>
      </c>
      <c r="M225" s="9">
        <v>243157.93</v>
      </c>
      <c r="N225" s="9">
        <f t="shared" si="7"/>
        <v>51.4402221281997</v>
      </c>
    </row>
    <row r="226" spans="1:15" ht="15" customHeight="1" outlineLevel="5">
      <c r="A226" s="7" t="s">
        <v>157</v>
      </c>
      <c r="B226" s="8" t="s">
        <v>46</v>
      </c>
      <c r="C226" s="8" t="s">
        <v>164</v>
      </c>
      <c r="D226" s="8" t="s">
        <v>166</v>
      </c>
      <c r="E226" s="8" t="s">
        <v>74</v>
      </c>
      <c r="F226" s="8" t="s">
        <v>12</v>
      </c>
      <c r="G226" s="8"/>
      <c r="H226" s="8" t="s">
        <v>167</v>
      </c>
      <c r="I226" s="8"/>
      <c r="J226" s="8"/>
      <c r="K226" s="8"/>
      <c r="L226" s="9">
        <v>1015000</v>
      </c>
      <c r="M226" s="9">
        <v>626252.5</v>
      </c>
      <c r="N226" s="9">
        <f t="shared" si="7"/>
        <v>61.699753694581283</v>
      </c>
    </row>
    <row r="227" spans="1:15" ht="28.5" customHeight="1" outlineLevel="5">
      <c r="A227" s="7" t="s">
        <v>37</v>
      </c>
      <c r="B227" s="8" t="s">
        <v>46</v>
      </c>
      <c r="C227" s="8" t="s">
        <v>164</v>
      </c>
      <c r="D227" s="8" t="s">
        <v>166</v>
      </c>
      <c r="E227" s="8" t="s">
        <v>74</v>
      </c>
      <c r="F227" s="8" t="s">
        <v>12</v>
      </c>
      <c r="G227" s="8"/>
      <c r="H227" s="8" t="s">
        <v>38</v>
      </c>
      <c r="I227" s="8"/>
      <c r="J227" s="8"/>
      <c r="K227" s="8"/>
      <c r="L227" s="9">
        <v>40000</v>
      </c>
      <c r="M227" s="9">
        <v>10157.200000000001</v>
      </c>
      <c r="N227" s="9">
        <f t="shared" si="7"/>
        <v>25.393000000000004</v>
      </c>
    </row>
    <row r="228" spans="1:15" ht="17.25" customHeight="1" outlineLevel="5">
      <c r="A228" s="7" t="s">
        <v>43</v>
      </c>
      <c r="B228" s="8" t="s">
        <v>46</v>
      </c>
      <c r="C228" s="8" t="s">
        <v>164</v>
      </c>
      <c r="D228" s="8" t="s">
        <v>166</v>
      </c>
      <c r="E228" s="8" t="s">
        <v>74</v>
      </c>
      <c r="F228" s="8" t="s">
        <v>12</v>
      </c>
      <c r="G228" s="8"/>
      <c r="H228" s="8" t="s">
        <v>44</v>
      </c>
      <c r="I228" s="8"/>
      <c r="J228" s="8"/>
      <c r="K228" s="8"/>
      <c r="L228" s="9">
        <v>1100000</v>
      </c>
      <c r="M228" s="9">
        <v>1050059.95</v>
      </c>
      <c r="N228" s="9">
        <f t="shared" si="7"/>
        <v>95.459995454545449</v>
      </c>
    </row>
    <row r="229" spans="1:15" ht="17.25" customHeight="1" outlineLevel="5">
      <c r="A229" s="7" t="s">
        <v>329</v>
      </c>
      <c r="B229" s="8" t="s">
        <v>46</v>
      </c>
      <c r="C229" s="8" t="s">
        <v>164</v>
      </c>
      <c r="D229" s="8" t="s">
        <v>166</v>
      </c>
      <c r="E229" s="8" t="s">
        <v>74</v>
      </c>
      <c r="F229" s="8"/>
      <c r="G229" s="8"/>
      <c r="H229" s="8" t="s">
        <v>59</v>
      </c>
      <c r="I229" s="8"/>
      <c r="J229" s="8"/>
      <c r="K229" s="8"/>
      <c r="L229" s="9">
        <v>177300</v>
      </c>
      <c r="M229" s="9">
        <v>177300</v>
      </c>
      <c r="N229" s="9">
        <f t="shared" si="7"/>
        <v>100</v>
      </c>
    </row>
    <row r="230" spans="1:15" ht="29.25" customHeight="1" outlineLevel="5">
      <c r="A230" s="7" t="s">
        <v>77</v>
      </c>
      <c r="B230" s="8" t="s">
        <v>46</v>
      </c>
      <c r="C230" s="8" t="s">
        <v>164</v>
      </c>
      <c r="D230" s="8" t="s">
        <v>166</v>
      </c>
      <c r="E230" s="8" t="s">
        <v>74</v>
      </c>
      <c r="F230" s="8" t="s">
        <v>12</v>
      </c>
      <c r="G230" s="8"/>
      <c r="H230" s="8" t="s">
        <v>78</v>
      </c>
      <c r="I230" s="8"/>
      <c r="J230" s="8"/>
      <c r="K230" s="8"/>
      <c r="L230" s="9">
        <v>44432</v>
      </c>
      <c r="M230" s="9">
        <v>30000</v>
      </c>
      <c r="N230" s="9">
        <f t="shared" si="7"/>
        <v>67.518905293482177</v>
      </c>
      <c r="O230" s="12"/>
    </row>
    <row r="231" spans="1:15" ht="90" customHeight="1" outlineLevel="3">
      <c r="A231" s="7" t="s">
        <v>168</v>
      </c>
      <c r="B231" s="8" t="s">
        <v>46</v>
      </c>
      <c r="C231" s="8" t="s">
        <v>164</v>
      </c>
      <c r="D231" s="8" t="s">
        <v>169</v>
      </c>
      <c r="E231" s="8" t="s">
        <v>12</v>
      </c>
      <c r="F231" s="8" t="s">
        <v>12</v>
      </c>
      <c r="G231" s="8"/>
      <c r="H231" s="8"/>
      <c r="I231" s="8"/>
      <c r="J231" s="8"/>
      <c r="K231" s="8"/>
      <c r="L231" s="9">
        <f>L232</f>
        <v>35564058</v>
      </c>
      <c r="M231" s="9">
        <f>M232</f>
        <v>26346574</v>
      </c>
      <c r="N231" s="9">
        <f t="shared" si="7"/>
        <v>74.082024047986877</v>
      </c>
    </row>
    <row r="232" spans="1:15" ht="75.75" customHeight="1" outlineLevel="4">
      <c r="A232" s="7" t="s">
        <v>73</v>
      </c>
      <c r="B232" s="8" t="s">
        <v>46</v>
      </c>
      <c r="C232" s="8" t="s">
        <v>164</v>
      </c>
      <c r="D232" s="8" t="s">
        <v>169</v>
      </c>
      <c r="E232" s="8" t="s">
        <v>74</v>
      </c>
      <c r="F232" s="8" t="s">
        <v>12</v>
      </c>
      <c r="G232" s="8"/>
      <c r="H232" s="8"/>
      <c r="I232" s="8"/>
      <c r="J232" s="8"/>
      <c r="K232" s="8"/>
      <c r="L232" s="9">
        <f>L233+L234</f>
        <v>35564058</v>
      </c>
      <c r="M232" s="9">
        <f>M233+M234</f>
        <v>26346574</v>
      </c>
      <c r="N232" s="9">
        <f t="shared" si="7"/>
        <v>74.082024047986877</v>
      </c>
    </row>
    <row r="233" spans="1:15" ht="18.75" customHeight="1" outlineLevel="5">
      <c r="A233" s="7" t="s">
        <v>21</v>
      </c>
      <c r="B233" s="8" t="s">
        <v>46</v>
      </c>
      <c r="C233" s="8" t="s">
        <v>164</v>
      </c>
      <c r="D233" s="8" t="s">
        <v>169</v>
      </c>
      <c r="E233" s="8" t="s">
        <v>74</v>
      </c>
      <c r="F233" s="8" t="s">
        <v>12</v>
      </c>
      <c r="G233" s="8"/>
      <c r="H233" s="8" t="s">
        <v>22</v>
      </c>
      <c r="I233" s="8"/>
      <c r="J233" s="8"/>
      <c r="K233" s="8"/>
      <c r="L233" s="9">
        <v>27378000</v>
      </c>
      <c r="M233" s="9">
        <v>21044456</v>
      </c>
      <c r="N233" s="9">
        <f t="shared" si="7"/>
        <v>76.866301409891165</v>
      </c>
    </row>
    <row r="234" spans="1:15" ht="27.75" customHeight="1" outlineLevel="5">
      <c r="A234" s="7" t="s">
        <v>29</v>
      </c>
      <c r="B234" s="8" t="s">
        <v>46</v>
      </c>
      <c r="C234" s="8" t="s">
        <v>164</v>
      </c>
      <c r="D234" s="8" t="s">
        <v>169</v>
      </c>
      <c r="E234" s="8" t="s">
        <v>74</v>
      </c>
      <c r="F234" s="8" t="s">
        <v>12</v>
      </c>
      <c r="G234" s="8"/>
      <c r="H234" s="8" t="s">
        <v>30</v>
      </c>
      <c r="I234" s="8"/>
      <c r="J234" s="8"/>
      <c r="K234" s="8"/>
      <c r="L234" s="9">
        <v>8186058</v>
      </c>
      <c r="M234" s="9">
        <v>5302118</v>
      </c>
      <c r="N234" s="9">
        <f t="shared" si="7"/>
        <v>64.770100578324758</v>
      </c>
      <c r="O234" s="12"/>
    </row>
    <row r="235" spans="1:15" ht="57" hidden="1" customHeight="1" outlineLevel="3">
      <c r="A235" s="7" t="s">
        <v>170</v>
      </c>
      <c r="B235" s="8" t="s">
        <v>46</v>
      </c>
      <c r="C235" s="8" t="s">
        <v>164</v>
      </c>
      <c r="D235" s="8" t="s">
        <v>171</v>
      </c>
      <c r="E235" s="8" t="s">
        <v>12</v>
      </c>
      <c r="F235" s="8" t="s">
        <v>12</v>
      </c>
      <c r="G235" s="8"/>
      <c r="H235" s="8"/>
      <c r="I235" s="8"/>
      <c r="J235" s="8"/>
      <c r="K235" s="8"/>
      <c r="L235" s="9">
        <v>0</v>
      </c>
      <c r="M235" s="9">
        <v>0</v>
      </c>
      <c r="N235" s="9" t="e">
        <f t="shared" si="7"/>
        <v>#DIV/0!</v>
      </c>
    </row>
    <row r="236" spans="1:15" ht="28.5" hidden="1" customHeight="1" outlineLevel="4">
      <c r="A236" s="7" t="s">
        <v>103</v>
      </c>
      <c r="B236" s="8" t="s">
        <v>46</v>
      </c>
      <c r="C236" s="8" t="s">
        <v>164</v>
      </c>
      <c r="D236" s="8" t="s">
        <v>171</v>
      </c>
      <c r="E236" s="8" t="s">
        <v>104</v>
      </c>
      <c r="F236" s="8" t="s">
        <v>12</v>
      </c>
      <c r="G236" s="8"/>
      <c r="H236" s="8"/>
      <c r="I236" s="8"/>
      <c r="J236" s="8"/>
      <c r="K236" s="8"/>
      <c r="L236" s="9">
        <v>0</v>
      </c>
      <c r="M236" s="9">
        <v>0</v>
      </c>
      <c r="N236" s="9" t="e">
        <f t="shared" si="7"/>
        <v>#DIV/0!</v>
      </c>
    </row>
    <row r="237" spans="1:15" ht="15" hidden="1" customHeight="1" outlineLevel="5">
      <c r="A237" s="7" t="s">
        <v>157</v>
      </c>
      <c r="B237" s="8" t="s">
        <v>46</v>
      </c>
      <c r="C237" s="8" t="s">
        <v>164</v>
      </c>
      <c r="D237" s="8" t="s">
        <v>171</v>
      </c>
      <c r="E237" s="8" t="s">
        <v>104</v>
      </c>
      <c r="F237" s="8" t="s">
        <v>12</v>
      </c>
      <c r="G237" s="8"/>
      <c r="H237" s="8" t="s">
        <v>167</v>
      </c>
      <c r="I237" s="8"/>
      <c r="J237" s="8"/>
      <c r="K237" s="8"/>
      <c r="L237" s="9">
        <v>0</v>
      </c>
      <c r="M237" s="9">
        <v>0</v>
      </c>
      <c r="N237" s="9" t="e">
        <f t="shared" si="7"/>
        <v>#DIV/0!</v>
      </c>
    </row>
    <row r="238" spans="1:15" ht="28.5" customHeight="1" outlineLevel="3" collapsed="1">
      <c r="A238" s="7" t="s">
        <v>172</v>
      </c>
      <c r="B238" s="8" t="s">
        <v>46</v>
      </c>
      <c r="C238" s="8" t="s">
        <v>164</v>
      </c>
      <c r="D238" s="8" t="s">
        <v>173</v>
      </c>
      <c r="E238" s="8" t="s">
        <v>12</v>
      </c>
      <c r="F238" s="8" t="s">
        <v>12</v>
      </c>
      <c r="G238" s="8"/>
      <c r="H238" s="8"/>
      <c r="I238" s="8"/>
      <c r="J238" s="8"/>
      <c r="K238" s="8"/>
      <c r="L238" s="9">
        <f>L239</f>
        <v>10000</v>
      </c>
      <c r="M238" s="9">
        <f>M239</f>
        <v>0</v>
      </c>
      <c r="N238" s="9">
        <f t="shared" si="7"/>
        <v>0</v>
      </c>
    </row>
    <row r="239" spans="1:15" ht="28.5" customHeight="1" outlineLevel="4">
      <c r="A239" s="7" t="s">
        <v>103</v>
      </c>
      <c r="B239" s="8" t="s">
        <v>46</v>
      </c>
      <c r="C239" s="8" t="s">
        <v>164</v>
      </c>
      <c r="D239" s="8" t="s">
        <v>173</v>
      </c>
      <c r="E239" s="8" t="s">
        <v>104</v>
      </c>
      <c r="F239" s="8" t="s">
        <v>12</v>
      </c>
      <c r="G239" s="8"/>
      <c r="H239" s="8"/>
      <c r="I239" s="8"/>
      <c r="J239" s="8"/>
      <c r="K239" s="8"/>
      <c r="L239" s="9">
        <f>L240</f>
        <v>10000</v>
      </c>
      <c r="M239" s="9">
        <f>M240</f>
        <v>0</v>
      </c>
      <c r="N239" s="9">
        <f t="shared" si="7"/>
        <v>0</v>
      </c>
    </row>
    <row r="240" spans="1:15" ht="30" customHeight="1" outlineLevel="5">
      <c r="A240" s="7" t="s">
        <v>77</v>
      </c>
      <c r="B240" s="8" t="s">
        <v>46</v>
      </c>
      <c r="C240" s="8" t="s">
        <v>164</v>
      </c>
      <c r="D240" s="8" t="s">
        <v>173</v>
      </c>
      <c r="E240" s="8" t="s">
        <v>104</v>
      </c>
      <c r="F240" s="8" t="s">
        <v>12</v>
      </c>
      <c r="G240" s="8"/>
      <c r="H240" s="8" t="s">
        <v>78</v>
      </c>
      <c r="I240" s="8"/>
      <c r="J240" s="8"/>
      <c r="K240" s="8"/>
      <c r="L240" s="9">
        <v>10000</v>
      </c>
      <c r="M240" s="9">
        <v>0</v>
      </c>
      <c r="N240" s="9">
        <f t="shared" si="7"/>
        <v>0</v>
      </c>
    </row>
    <row r="241" spans="1:14" ht="51.75" customHeight="1" outlineLevel="3">
      <c r="A241" s="7" t="s">
        <v>161</v>
      </c>
      <c r="B241" s="8" t="s">
        <v>46</v>
      </c>
      <c r="C241" s="8" t="s">
        <v>164</v>
      </c>
      <c r="D241" s="8" t="s">
        <v>162</v>
      </c>
      <c r="E241" s="8" t="s">
        <v>12</v>
      </c>
      <c r="F241" s="8" t="s">
        <v>12</v>
      </c>
      <c r="G241" s="8"/>
      <c r="H241" s="8"/>
      <c r="I241" s="8"/>
      <c r="J241" s="8"/>
      <c r="K241" s="8"/>
      <c r="L241" s="9">
        <f>L242</f>
        <v>125136</v>
      </c>
      <c r="M241" s="9">
        <f>M242</f>
        <v>125135.01</v>
      </c>
      <c r="N241" s="9">
        <f t="shared" si="7"/>
        <v>99.999208860759495</v>
      </c>
    </row>
    <row r="242" spans="1:14" ht="28.5" customHeight="1" outlineLevel="4">
      <c r="A242" s="7" t="s">
        <v>103</v>
      </c>
      <c r="B242" s="8" t="s">
        <v>46</v>
      </c>
      <c r="C242" s="8" t="s">
        <v>164</v>
      </c>
      <c r="D242" s="8" t="s">
        <v>162</v>
      </c>
      <c r="E242" s="8" t="s">
        <v>104</v>
      </c>
      <c r="F242" s="8" t="s">
        <v>12</v>
      </c>
      <c r="G242" s="8"/>
      <c r="H242" s="8"/>
      <c r="I242" s="8"/>
      <c r="J242" s="8"/>
      <c r="K242" s="8"/>
      <c r="L242" s="9">
        <f>L243+L244</f>
        <v>125136</v>
      </c>
      <c r="M242" s="9">
        <f>M243+M244</f>
        <v>125135.01</v>
      </c>
      <c r="N242" s="9">
        <f t="shared" si="7"/>
        <v>99.999208860759495</v>
      </c>
    </row>
    <row r="243" spans="1:14" ht="28.5" customHeight="1" outlineLevel="5">
      <c r="A243" s="7" t="s">
        <v>56</v>
      </c>
      <c r="B243" s="8" t="s">
        <v>46</v>
      </c>
      <c r="C243" s="8" t="s">
        <v>164</v>
      </c>
      <c r="D243" s="8" t="s">
        <v>162</v>
      </c>
      <c r="E243" s="8" t="s">
        <v>104</v>
      </c>
      <c r="F243" s="8" t="s">
        <v>12</v>
      </c>
      <c r="G243" s="8"/>
      <c r="H243" s="8" t="s">
        <v>57</v>
      </c>
      <c r="I243" s="8"/>
      <c r="J243" s="8"/>
      <c r="K243" s="8"/>
      <c r="L243" s="9">
        <v>53666</v>
      </c>
      <c r="M243" s="9">
        <v>53665.75</v>
      </c>
      <c r="N243" s="9">
        <f t="shared" si="7"/>
        <v>99.999534155703799</v>
      </c>
    </row>
    <row r="244" spans="1:14" ht="28.5" customHeight="1" outlineLevel="5">
      <c r="A244" s="7" t="s">
        <v>75</v>
      </c>
      <c r="B244" s="8" t="s">
        <v>46</v>
      </c>
      <c r="C244" s="8" t="s">
        <v>164</v>
      </c>
      <c r="D244" s="8" t="s">
        <v>162</v>
      </c>
      <c r="E244" s="8" t="s">
        <v>104</v>
      </c>
      <c r="F244" s="8" t="s">
        <v>12</v>
      </c>
      <c r="G244" s="8"/>
      <c r="H244" s="8" t="s">
        <v>76</v>
      </c>
      <c r="I244" s="8"/>
      <c r="J244" s="8"/>
      <c r="K244" s="8"/>
      <c r="L244" s="9">
        <v>71470</v>
      </c>
      <c r="M244" s="9">
        <v>71469.259999999995</v>
      </c>
      <c r="N244" s="9">
        <f t="shared" si="7"/>
        <v>99.998964600531679</v>
      </c>
    </row>
    <row r="245" spans="1:14" ht="90.75" customHeight="1" outlineLevel="3">
      <c r="A245" s="7" t="s">
        <v>174</v>
      </c>
      <c r="B245" s="8" t="s">
        <v>46</v>
      </c>
      <c r="C245" s="8" t="s">
        <v>164</v>
      </c>
      <c r="D245" s="8" t="s">
        <v>175</v>
      </c>
      <c r="E245" s="8" t="s">
        <v>12</v>
      </c>
      <c r="F245" s="8" t="s">
        <v>12</v>
      </c>
      <c r="G245" s="8"/>
      <c r="H245" s="8"/>
      <c r="I245" s="8"/>
      <c r="J245" s="8"/>
      <c r="K245" s="8"/>
      <c r="L245" s="9">
        <f>L246</f>
        <v>8400</v>
      </c>
      <c r="M245" s="9">
        <f>M246</f>
        <v>7000</v>
      </c>
      <c r="N245" s="9">
        <f t="shared" si="7"/>
        <v>83.333333333333343</v>
      </c>
    </row>
    <row r="246" spans="1:14" ht="45.75" customHeight="1" outlineLevel="4">
      <c r="A246" s="7" t="s">
        <v>176</v>
      </c>
      <c r="B246" s="8" t="s">
        <v>46</v>
      </c>
      <c r="C246" s="8" t="s">
        <v>164</v>
      </c>
      <c r="D246" s="8" t="s">
        <v>175</v>
      </c>
      <c r="E246" s="8" t="s">
        <v>280</v>
      </c>
      <c r="F246" s="8" t="s">
        <v>12</v>
      </c>
      <c r="G246" s="8"/>
      <c r="H246" s="8"/>
      <c r="I246" s="8"/>
      <c r="J246" s="8"/>
      <c r="K246" s="8"/>
      <c r="L246" s="9">
        <f>L247</f>
        <v>8400</v>
      </c>
      <c r="M246" s="9">
        <f>M247</f>
        <v>7000</v>
      </c>
      <c r="N246" s="9">
        <f t="shared" si="7"/>
        <v>83.333333333333343</v>
      </c>
    </row>
    <row r="247" spans="1:14" ht="48" customHeight="1" outlineLevel="5">
      <c r="A247" s="7" t="s">
        <v>178</v>
      </c>
      <c r="B247" s="8" t="s">
        <v>46</v>
      </c>
      <c r="C247" s="8" t="s">
        <v>164</v>
      </c>
      <c r="D247" s="8" t="s">
        <v>175</v>
      </c>
      <c r="E247" s="8" t="s">
        <v>280</v>
      </c>
      <c r="F247" s="8" t="s">
        <v>12</v>
      </c>
      <c r="G247" s="8"/>
      <c r="H247" s="8" t="s">
        <v>179</v>
      </c>
      <c r="I247" s="8"/>
      <c r="J247" s="8"/>
      <c r="K247" s="8"/>
      <c r="L247" s="9">
        <v>8400</v>
      </c>
      <c r="M247" s="9">
        <v>7000</v>
      </c>
      <c r="N247" s="9">
        <f t="shared" si="7"/>
        <v>83.333333333333343</v>
      </c>
    </row>
    <row r="248" spans="1:14" ht="33" customHeight="1" outlineLevel="5">
      <c r="A248" s="7" t="s">
        <v>307</v>
      </c>
      <c r="B248" s="8" t="s">
        <v>46</v>
      </c>
      <c r="C248" s="8" t="s">
        <v>164</v>
      </c>
      <c r="D248" s="8" t="s">
        <v>308</v>
      </c>
      <c r="E248" s="8" t="s">
        <v>12</v>
      </c>
      <c r="F248" s="8"/>
      <c r="G248" s="8"/>
      <c r="H248" s="8" t="s">
        <v>12</v>
      </c>
      <c r="I248" s="8"/>
      <c r="J248" s="8"/>
      <c r="K248" s="8"/>
      <c r="L248" s="9">
        <f>L249</f>
        <v>69330</v>
      </c>
      <c r="M248" s="9">
        <f>M249</f>
        <v>45580</v>
      </c>
      <c r="N248" s="9">
        <f t="shared" si="7"/>
        <v>65.743545362757828</v>
      </c>
    </row>
    <row r="249" spans="1:14" ht="31.5" customHeight="1" outlineLevel="5">
      <c r="A249" s="7" t="s">
        <v>301</v>
      </c>
      <c r="B249" s="8" t="s">
        <v>46</v>
      </c>
      <c r="C249" s="8" t="s">
        <v>164</v>
      </c>
      <c r="D249" s="8" t="s">
        <v>308</v>
      </c>
      <c r="E249" s="8" t="s">
        <v>104</v>
      </c>
      <c r="F249" s="8"/>
      <c r="G249" s="8"/>
      <c r="H249" s="8" t="s">
        <v>12</v>
      </c>
      <c r="I249" s="8"/>
      <c r="J249" s="8"/>
      <c r="K249" s="8"/>
      <c r="L249" s="9">
        <f>L250</f>
        <v>69330</v>
      </c>
      <c r="M249" s="9">
        <f>M250</f>
        <v>45580</v>
      </c>
      <c r="N249" s="9">
        <f t="shared" si="7"/>
        <v>65.743545362757828</v>
      </c>
    </row>
    <row r="250" spans="1:14" ht="28.5" customHeight="1" outlineLevel="5">
      <c r="A250" s="7" t="s">
        <v>309</v>
      </c>
      <c r="B250" s="8" t="s">
        <v>46</v>
      </c>
      <c r="C250" s="8" t="s">
        <v>164</v>
      </c>
      <c r="D250" s="8" t="s">
        <v>308</v>
      </c>
      <c r="E250" s="8" t="s">
        <v>104</v>
      </c>
      <c r="F250" s="8"/>
      <c r="G250" s="8"/>
      <c r="H250" s="8" t="s">
        <v>59</v>
      </c>
      <c r="I250" s="8"/>
      <c r="J250" s="8"/>
      <c r="K250" s="8"/>
      <c r="L250" s="9">
        <v>69330</v>
      </c>
      <c r="M250" s="9">
        <v>45580</v>
      </c>
      <c r="N250" s="9">
        <f t="shared" si="7"/>
        <v>65.743545362757828</v>
      </c>
    </row>
    <row r="251" spans="1:14" ht="33" customHeight="1" outlineLevel="5">
      <c r="A251" s="7" t="s">
        <v>307</v>
      </c>
      <c r="B251" s="8" t="s">
        <v>46</v>
      </c>
      <c r="C251" s="8" t="s">
        <v>164</v>
      </c>
      <c r="D251" s="8" t="s">
        <v>310</v>
      </c>
      <c r="E251" s="8" t="s">
        <v>12</v>
      </c>
      <c r="F251" s="8"/>
      <c r="G251" s="8"/>
      <c r="H251" s="8" t="s">
        <v>12</v>
      </c>
      <c r="I251" s="8"/>
      <c r="J251" s="8"/>
      <c r="K251" s="8"/>
      <c r="L251" s="9">
        <f>L252</f>
        <v>3600</v>
      </c>
      <c r="M251" s="9">
        <f>M252</f>
        <v>2400</v>
      </c>
      <c r="N251" s="9">
        <f t="shared" si="7"/>
        <v>66.666666666666657</v>
      </c>
    </row>
    <row r="252" spans="1:14" ht="33" customHeight="1" outlineLevel="5">
      <c r="A252" s="7" t="s">
        <v>301</v>
      </c>
      <c r="B252" s="8" t="s">
        <v>46</v>
      </c>
      <c r="C252" s="8" t="s">
        <v>164</v>
      </c>
      <c r="D252" s="8" t="s">
        <v>310</v>
      </c>
      <c r="E252" s="8" t="s">
        <v>104</v>
      </c>
      <c r="F252" s="8"/>
      <c r="G252" s="8"/>
      <c r="H252" s="8" t="s">
        <v>12</v>
      </c>
      <c r="I252" s="8"/>
      <c r="J252" s="8"/>
      <c r="K252" s="8"/>
      <c r="L252" s="9">
        <f>L253</f>
        <v>3600</v>
      </c>
      <c r="M252" s="9">
        <f>M253</f>
        <v>2400</v>
      </c>
      <c r="N252" s="9">
        <f t="shared" si="7"/>
        <v>66.666666666666657</v>
      </c>
    </row>
    <row r="253" spans="1:14" ht="33" customHeight="1" outlineLevel="5">
      <c r="A253" s="7" t="s">
        <v>309</v>
      </c>
      <c r="B253" s="8" t="s">
        <v>46</v>
      </c>
      <c r="C253" s="8" t="s">
        <v>164</v>
      </c>
      <c r="D253" s="8" t="s">
        <v>310</v>
      </c>
      <c r="E253" s="8" t="s">
        <v>104</v>
      </c>
      <c r="F253" s="8"/>
      <c r="G253" s="8"/>
      <c r="H253" s="8" t="s">
        <v>59</v>
      </c>
      <c r="I253" s="8"/>
      <c r="J253" s="8"/>
      <c r="K253" s="8"/>
      <c r="L253" s="9">
        <v>3600</v>
      </c>
      <c r="M253" s="9">
        <v>2400</v>
      </c>
      <c r="N253" s="9">
        <f t="shared" si="7"/>
        <v>66.666666666666657</v>
      </c>
    </row>
    <row r="254" spans="1:14" ht="15" customHeight="1" outlineLevel="2">
      <c r="A254" s="7" t="s">
        <v>180</v>
      </c>
      <c r="B254" s="8" t="s">
        <v>46</v>
      </c>
      <c r="C254" s="8" t="s">
        <v>181</v>
      </c>
      <c r="D254" s="8" t="s">
        <v>11</v>
      </c>
      <c r="E254" s="8" t="s">
        <v>12</v>
      </c>
      <c r="F254" s="8" t="s">
        <v>12</v>
      </c>
      <c r="G254" s="8"/>
      <c r="H254" s="8"/>
      <c r="I254" s="8"/>
      <c r="J254" s="8"/>
      <c r="K254" s="8"/>
      <c r="L254" s="9">
        <f>L255+L265</f>
        <v>14504039.640000001</v>
      </c>
      <c r="M254" s="9">
        <f>M255+M265</f>
        <v>11993189.07</v>
      </c>
      <c r="N254" s="9">
        <f t="shared" si="7"/>
        <v>82.688612053462364</v>
      </c>
    </row>
    <row r="255" spans="1:14" ht="28.5" customHeight="1" outlineLevel="3">
      <c r="A255" s="7" t="s">
        <v>182</v>
      </c>
      <c r="B255" s="8" t="s">
        <v>46</v>
      </c>
      <c r="C255" s="8" t="s">
        <v>181</v>
      </c>
      <c r="D255" s="8" t="s">
        <v>183</v>
      </c>
      <c r="E255" s="8" t="s">
        <v>12</v>
      </c>
      <c r="F255" s="8" t="s">
        <v>12</v>
      </c>
      <c r="G255" s="8"/>
      <c r="H255" s="8"/>
      <c r="I255" s="8"/>
      <c r="J255" s="8"/>
      <c r="K255" s="8"/>
      <c r="L255" s="9">
        <f>L256</f>
        <v>14490039.640000001</v>
      </c>
      <c r="M255" s="9">
        <f>M256</f>
        <v>11981489.07</v>
      </c>
      <c r="N255" s="9">
        <f t="shared" si="7"/>
        <v>82.687759092976492</v>
      </c>
    </row>
    <row r="256" spans="1:14" ht="76.5" customHeight="1" outlineLevel="4">
      <c r="A256" s="7" t="s">
        <v>73</v>
      </c>
      <c r="B256" s="8" t="s">
        <v>46</v>
      </c>
      <c r="C256" s="8" t="s">
        <v>181</v>
      </c>
      <c r="D256" s="8" t="s">
        <v>183</v>
      </c>
      <c r="E256" s="8" t="s">
        <v>74</v>
      </c>
      <c r="F256" s="8" t="s">
        <v>12</v>
      </c>
      <c r="G256" s="8"/>
      <c r="H256" s="8"/>
      <c r="I256" s="8"/>
      <c r="J256" s="8"/>
      <c r="K256" s="8"/>
      <c r="L256" s="9">
        <f>L257+L258+L259+L260+L261+L262+L263+L264</f>
        <v>14490039.640000001</v>
      </c>
      <c r="M256" s="9">
        <f>M257+M258+M259+M260+M261+M262+M263+M264</f>
        <v>11981489.07</v>
      </c>
      <c r="N256" s="9">
        <f t="shared" si="7"/>
        <v>82.687759092976492</v>
      </c>
    </row>
    <row r="257" spans="1:15" ht="19.5" customHeight="1" outlineLevel="5">
      <c r="A257" s="7" t="s">
        <v>21</v>
      </c>
      <c r="B257" s="8" t="s">
        <v>46</v>
      </c>
      <c r="C257" s="8" t="s">
        <v>181</v>
      </c>
      <c r="D257" s="8" t="s">
        <v>183</v>
      </c>
      <c r="E257" s="8" t="s">
        <v>74</v>
      </c>
      <c r="F257" s="8" t="s">
        <v>12</v>
      </c>
      <c r="G257" s="8"/>
      <c r="H257" s="8" t="s">
        <v>22</v>
      </c>
      <c r="I257" s="8"/>
      <c r="J257" s="8"/>
      <c r="K257" s="8"/>
      <c r="L257" s="9">
        <v>9551600</v>
      </c>
      <c r="M257" s="9">
        <v>7737900</v>
      </c>
      <c r="N257" s="9">
        <f t="shared" si="7"/>
        <v>81.011558272959505</v>
      </c>
    </row>
    <row r="258" spans="1:15" ht="16.5" customHeight="1" outlineLevel="5">
      <c r="A258" s="7" t="s">
        <v>25</v>
      </c>
      <c r="B258" s="8" t="s">
        <v>46</v>
      </c>
      <c r="C258" s="8" t="s">
        <v>181</v>
      </c>
      <c r="D258" s="8" t="s">
        <v>183</v>
      </c>
      <c r="E258" s="8" t="s">
        <v>74</v>
      </c>
      <c r="F258" s="8" t="s">
        <v>12</v>
      </c>
      <c r="G258" s="8"/>
      <c r="H258" s="8" t="s">
        <v>26</v>
      </c>
      <c r="I258" s="8"/>
      <c r="J258" s="8"/>
      <c r="K258" s="8"/>
      <c r="L258" s="9">
        <v>2000</v>
      </c>
      <c r="M258" s="9">
        <v>1411.67</v>
      </c>
      <c r="N258" s="9">
        <f t="shared" si="7"/>
        <v>70.583500000000001</v>
      </c>
    </row>
    <row r="259" spans="1:15" ht="28.5" customHeight="1" outlineLevel="5">
      <c r="A259" s="7" t="s">
        <v>29</v>
      </c>
      <c r="B259" s="8" t="s">
        <v>46</v>
      </c>
      <c r="C259" s="8" t="s">
        <v>181</v>
      </c>
      <c r="D259" s="8" t="s">
        <v>183</v>
      </c>
      <c r="E259" s="8" t="s">
        <v>74</v>
      </c>
      <c r="F259" s="8" t="s">
        <v>12</v>
      </c>
      <c r="G259" s="8"/>
      <c r="H259" s="8" t="s">
        <v>30</v>
      </c>
      <c r="I259" s="8"/>
      <c r="J259" s="8"/>
      <c r="K259" s="8"/>
      <c r="L259" s="9">
        <v>2739439.64</v>
      </c>
      <c r="M259" s="9">
        <v>2218000</v>
      </c>
      <c r="N259" s="9">
        <f t="shared" si="7"/>
        <v>80.965463433244324</v>
      </c>
    </row>
    <row r="260" spans="1:15" ht="15" customHeight="1" outlineLevel="5">
      <c r="A260" s="7" t="s">
        <v>33</v>
      </c>
      <c r="B260" s="8" t="s">
        <v>46</v>
      </c>
      <c r="C260" s="8" t="s">
        <v>181</v>
      </c>
      <c r="D260" s="8" t="s">
        <v>183</v>
      </c>
      <c r="E260" s="8" t="s">
        <v>74</v>
      </c>
      <c r="F260" s="8" t="s">
        <v>12</v>
      </c>
      <c r="G260" s="8"/>
      <c r="H260" s="8" t="s">
        <v>34</v>
      </c>
      <c r="I260" s="8"/>
      <c r="J260" s="8"/>
      <c r="K260" s="8"/>
      <c r="L260" s="9">
        <v>40000</v>
      </c>
      <c r="M260" s="9">
        <v>26252.49</v>
      </c>
      <c r="N260" s="9">
        <f t="shared" si="7"/>
        <v>65.631225000000001</v>
      </c>
    </row>
    <row r="261" spans="1:15" ht="28.5" customHeight="1" outlineLevel="5">
      <c r="A261" s="7" t="s">
        <v>54</v>
      </c>
      <c r="B261" s="8" t="s">
        <v>46</v>
      </c>
      <c r="C261" s="8" t="s">
        <v>181</v>
      </c>
      <c r="D261" s="8" t="s">
        <v>183</v>
      </c>
      <c r="E261" s="8" t="s">
        <v>74</v>
      </c>
      <c r="F261" s="8" t="s">
        <v>12</v>
      </c>
      <c r="G261" s="8"/>
      <c r="H261" s="8" t="s">
        <v>55</v>
      </c>
      <c r="I261" s="8"/>
      <c r="J261" s="8"/>
      <c r="K261" s="8"/>
      <c r="L261" s="9">
        <v>1367000</v>
      </c>
      <c r="M261" s="9">
        <v>1314843.23</v>
      </c>
      <c r="N261" s="9">
        <f t="shared" si="7"/>
        <v>96.184581565471845</v>
      </c>
    </row>
    <row r="262" spans="1:15" ht="28.5" customHeight="1" outlineLevel="5">
      <c r="A262" s="7" t="s">
        <v>56</v>
      </c>
      <c r="B262" s="8" t="s">
        <v>46</v>
      </c>
      <c r="C262" s="8" t="s">
        <v>181</v>
      </c>
      <c r="D262" s="8" t="s">
        <v>183</v>
      </c>
      <c r="E262" s="8" t="s">
        <v>74</v>
      </c>
      <c r="F262" s="8" t="s">
        <v>12</v>
      </c>
      <c r="G262" s="8"/>
      <c r="H262" s="8" t="s">
        <v>57</v>
      </c>
      <c r="I262" s="8"/>
      <c r="J262" s="8"/>
      <c r="K262" s="8"/>
      <c r="L262" s="9">
        <v>130000</v>
      </c>
      <c r="M262" s="9">
        <v>129415.37</v>
      </c>
      <c r="N262" s="9">
        <f t="shared" si="7"/>
        <v>99.550284615384612</v>
      </c>
    </row>
    <row r="263" spans="1:15" ht="28.5" customHeight="1" outlineLevel="5">
      <c r="A263" s="7" t="s">
        <v>75</v>
      </c>
      <c r="B263" s="8" t="s">
        <v>46</v>
      </c>
      <c r="C263" s="8" t="s">
        <v>181</v>
      </c>
      <c r="D263" s="8" t="s">
        <v>183</v>
      </c>
      <c r="E263" s="8" t="s">
        <v>74</v>
      </c>
      <c r="F263" s="8" t="s">
        <v>12</v>
      </c>
      <c r="G263" s="8"/>
      <c r="H263" s="8" t="s">
        <v>76</v>
      </c>
      <c r="I263" s="8"/>
      <c r="J263" s="8"/>
      <c r="K263" s="8"/>
      <c r="L263" s="9">
        <v>140000</v>
      </c>
      <c r="M263" s="9">
        <v>45173.31</v>
      </c>
      <c r="N263" s="9">
        <f t="shared" si="7"/>
        <v>32.266649999999998</v>
      </c>
    </row>
    <row r="264" spans="1:15" ht="18" customHeight="1" outlineLevel="5">
      <c r="A264" s="7" t="s">
        <v>43</v>
      </c>
      <c r="B264" s="8" t="s">
        <v>46</v>
      </c>
      <c r="C264" s="8" t="s">
        <v>181</v>
      </c>
      <c r="D264" s="8" t="s">
        <v>183</v>
      </c>
      <c r="E264" s="8" t="s">
        <v>74</v>
      </c>
      <c r="F264" s="8" t="s">
        <v>12</v>
      </c>
      <c r="G264" s="8"/>
      <c r="H264" s="8" t="s">
        <v>44</v>
      </c>
      <c r="I264" s="8"/>
      <c r="J264" s="8"/>
      <c r="K264" s="8"/>
      <c r="L264" s="9">
        <v>520000</v>
      </c>
      <c r="M264" s="9">
        <v>508493</v>
      </c>
      <c r="N264" s="9">
        <f t="shared" si="7"/>
        <v>97.78711538461539</v>
      </c>
      <c r="O264" s="12"/>
    </row>
    <row r="265" spans="1:15" ht="51" customHeight="1" outlineLevel="3">
      <c r="A265" s="7" t="s">
        <v>161</v>
      </c>
      <c r="B265" s="8" t="s">
        <v>46</v>
      </c>
      <c r="C265" s="8" t="s">
        <v>181</v>
      </c>
      <c r="D265" s="8" t="s">
        <v>162</v>
      </c>
      <c r="E265" s="8" t="s">
        <v>12</v>
      </c>
      <c r="F265" s="8" t="s">
        <v>12</v>
      </c>
      <c r="G265" s="8"/>
      <c r="H265" s="8"/>
      <c r="I265" s="8"/>
      <c r="J265" s="8"/>
      <c r="K265" s="8"/>
      <c r="L265" s="9">
        <f>L266</f>
        <v>14000</v>
      </c>
      <c r="M265" s="9">
        <f>M266</f>
        <v>11700</v>
      </c>
      <c r="N265" s="9">
        <f t="shared" si="7"/>
        <v>83.571428571428569</v>
      </c>
    </row>
    <row r="266" spans="1:15" ht="28.5" customHeight="1" outlineLevel="4">
      <c r="A266" s="7" t="s">
        <v>103</v>
      </c>
      <c r="B266" s="8" t="s">
        <v>46</v>
      </c>
      <c r="C266" s="8" t="s">
        <v>181</v>
      </c>
      <c r="D266" s="8" t="s">
        <v>162</v>
      </c>
      <c r="E266" s="8" t="s">
        <v>104</v>
      </c>
      <c r="F266" s="8" t="s">
        <v>12</v>
      </c>
      <c r="G266" s="8"/>
      <c r="H266" s="8"/>
      <c r="I266" s="8"/>
      <c r="J266" s="8"/>
      <c r="K266" s="8"/>
      <c r="L266" s="9">
        <f>L267</f>
        <v>14000</v>
      </c>
      <c r="M266" s="9">
        <f>M267</f>
        <v>11700</v>
      </c>
      <c r="N266" s="9">
        <f t="shared" si="7"/>
        <v>83.571428571428569</v>
      </c>
    </row>
    <row r="267" spans="1:15" ht="28.5" customHeight="1" outlineLevel="5">
      <c r="A267" s="7" t="s">
        <v>56</v>
      </c>
      <c r="B267" s="8" t="s">
        <v>46</v>
      </c>
      <c r="C267" s="8" t="s">
        <v>181</v>
      </c>
      <c r="D267" s="8" t="s">
        <v>162</v>
      </c>
      <c r="E267" s="8" t="s">
        <v>104</v>
      </c>
      <c r="F267" s="8" t="s">
        <v>12</v>
      </c>
      <c r="G267" s="8"/>
      <c r="H267" s="8" t="s">
        <v>57</v>
      </c>
      <c r="I267" s="8"/>
      <c r="J267" s="8"/>
      <c r="K267" s="8"/>
      <c r="L267" s="9">
        <v>14000</v>
      </c>
      <c r="M267" s="9">
        <v>11700</v>
      </c>
      <c r="N267" s="9">
        <f t="shared" si="7"/>
        <v>83.571428571428569</v>
      </c>
    </row>
    <row r="268" spans="1:15" ht="28.5" customHeight="1" outlineLevel="2">
      <c r="A268" s="7" t="s">
        <v>184</v>
      </c>
      <c r="B268" s="8" t="s">
        <v>46</v>
      </c>
      <c r="C268" s="8" t="s">
        <v>185</v>
      </c>
      <c r="D268" s="8" t="s">
        <v>11</v>
      </c>
      <c r="E268" s="8" t="s">
        <v>12</v>
      </c>
      <c r="F268" s="8" t="s">
        <v>12</v>
      </c>
      <c r="G268" s="8"/>
      <c r="H268" s="8"/>
      <c r="I268" s="8"/>
      <c r="J268" s="8"/>
      <c r="K268" s="8"/>
      <c r="L268" s="9">
        <f>L269+L272</f>
        <v>391968</v>
      </c>
      <c r="M268" s="9">
        <f>M269+M272</f>
        <v>391968</v>
      </c>
      <c r="N268" s="9">
        <f t="shared" si="7"/>
        <v>100</v>
      </c>
    </row>
    <row r="269" spans="1:15" ht="28.5" customHeight="1" outlineLevel="3">
      <c r="A269" s="7" t="s">
        <v>186</v>
      </c>
      <c r="B269" s="8" t="s">
        <v>46</v>
      </c>
      <c r="C269" s="8" t="s">
        <v>185</v>
      </c>
      <c r="D269" s="8" t="s">
        <v>187</v>
      </c>
      <c r="E269" s="8" t="s">
        <v>12</v>
      </c>
      <c r="F269" s="8" t="s">
        <v>12</v>
      </c>
      <c r="G269" s="8"/>
      <c r="H269" s="8"/>
      <c r="I269" s="8"/>
      <c r="J269" s="8"/>
      <c r="K269" s="8"/>
      <c r="L269" s="9">
        <f>L270</f>
        <v>270000</v>
      </c>
      <c r="M269" s="9">
        <f>M270</f>
        <v>270000</v>
      </c>
      <c r="N269" s="9">
        <f t="shared" si="7"/>
        <v>100</v>
      </c>
    </row>
    <row r="270" spans="1:15" ht="28.5" customHeight="1" outlineLevel="4">
      <c r="A270" s="7" t="s">
        <v>103</v>
      </c>
      <c r="B270" s="8" t="s">
        <v>46</v>
      </c>
      <c r="C270" s="8" t="s">
        <v>185</v>
      </c>
      <c r="D270" s="8" t="s">
        <v>187</v>
      </c>
      <c r="E270" s="8" t="s">
        <v>104</v>
      </c>
      <c r="F270" s="8" t="s">
        <v>12</v>
      </c>
      <c r="G270" s="8"/>
      <c r="H270" s="8"/>
      <c r="I270" s="8"/>
      <c r="J270" s="8"/>
      <c r="K270" s="8"/>
      <c r="L270" s="9">
        <f>L271</f>
        <v>270000</v>
      </c>
      <c r="M270" s="9">
        <f>M271</f>
        <v>270000</v>
      </c>
      <c r="N270" s="9">
        <f t="shared" si="7"/>
        <v>100</v>
      </c>
    </row>
    <row r="271" spans="1:15" ht="15" customHeight="1" outlineLevel="5">
      <c r="A271" s="7" t="s">
        <v>157</v>
      </c>
      <c r="B271" s="8" t="s">
        <v>46</v>
      </c>
      <c r="C271" s="8" t="s">
        <v>185</v>
      </c>
      <c r="D271" s="8" t="s">
        <v>187</v>
      </c>
      <c r="E271" s="8" t="s">
        <v>104</v>
      </c>
      <c r="F271" s="8" t="s">
        <v>12</v>
      </c>
      <c r="G271" s="8"/>
      <c r="H271" s="8" t="s">
        <v>167</v>
      </c>
      <c r="I271" s="8"/>
      <c r="J271" s="8"/>
      <c r="K271" s="8"/>
      <c r="L271" s="9">
        <v>270000</v>
      </c>
      <c r="M271" s="9">
        <v>270000</v>
      </c>
      <c r="N271" s="9">
        <f t="shared" si="7"/>
        <v>100</v>
      </c>
    </row>
    <row r="272" spans="1:15" ht="42.75" customHeight="1" outlineLevel="3">
      <c r="A272" s="7" t="s">
        <v>188</v>
      </c>
      <c r="B272" s="8" t="s">
        <v>46</v>
      </c>
      <c r="C272" s="8" t="s">
        <v>185</v>
      </c>
      <c r="D272" s="8" t="s">
        <v>189</v>
      </c>
      <c r="E272" s="8" t="s">
        <v>12</v>
      </c>
      <c r="F272" s="8" t="s">
        <v>12</v>
      </c>
      <c r="G272" s="8"/>
      <c r="H272" s="8"/>
      <c r="I272" s="8"/>
      <c r="J272" s="8"/>
      <c r="K272" s="8"/>
      <c r="L272" s="9">
        <f>L273</f>
        <v>121968</v>
      </c>
      <c r="M272" s="9">
        <f>M273</f>
        <v>121968</v>
      </c>
      <c r="N272" s="9">
        <f t="shared" si="7"/>
        <v>100</v>
      </c>
    </row>
    <row r="273" spans="1:16" ht="28.5" customHeight="1" outlineLevel="4">
      <c r="A273" s="7" t="s">
        <v>103</v>
      </c>
      <c r="B273" s="8" t="s">
        <v>46</v>
      </c>
      <c r="C273" s="8" t="s">
        <v>185</v>
      </c>
      <c r="D273" s="8" t="s">
        <v>189</v>
      </c>
      <c r="E273" s="8" t="s">
        <v>104</v>
      </c>
      <c r="F273" s="8" t="s">
        <v>12</v>
      </c>
      <c r="G273" s="8"/>
      <c r="H273" s="8"/>
      <c r="I273" s="8"/>
      <c r="J273" s="8"/>
      <c r="K273" s="8"/>
      <c r="L273" s="9">
        <f>L274</f>
        <v>121968</v>
      </c>
      <c r="M273" s="9">
        <f>M274</f>
        <v>121968</v>
      </c>
      <c r="N273" s="9">
        <f t="shared" si="7"/>
        <v>100</v>
      </c>
    </row>
    <row r="274" spans="1:16" ht="15" customHeight="1" outlineLevel="5">
      <c r="A274" s="7" t="s">
        <v>157</v>
      </c>
      <c r="B274" s="8" t="s">
        <v>46</v>
      </c>
      <c r="C274" s="8" t="s">
        <v>185</v>
      </c>
      <c r="D274" s="8" t="s">
        <v>189</v>
      </c>
      <c r="E274" s="8" t="s">
        <v>104</v>
      </c>
      <c r="F274" s="8" t="s">
        <v>12</v>
      </c>
      <c r="G274" s="8"/>
      <c r="H274" s="8" t="s">
        <v>167</v>
      </c>
      <c r="I274" s="8"/>
      <c r="J274" s="8"/>
      <c r="K274" s="8"/>
      <c r="L274" s="9">
        <v>121968</v>
      </c>
      <c r="M274" s="9">
        <v>121968</v>
      </c>
      <c r="N274" s="9">
        <f t="shared" si="7"/>
        <v>100</v>
      </c>
    </row>
    <row r="275" spans="1:16" ht="15" customHeight="1" outlineLevel="2">
      <c r="A275" s="7" t="s">
        <v>190</v>
      </c>
      <c r="B275" s="8" t="s">
        <v>46</v>
      </c>
      <c r="C275" s="8" t="s">
        <v>191</v>
      </c>
      <c r="D275" s="8" t="s">
        <v>11</v>
      </c>
      <c r="E275" s="8" t="s">
        <v>12</v>
      </c>
      <c r="F275" s="8" t="s">
        <v>12</v>
      </c>
      <c r="G275" s="8"/>
      <c r="H275" s="8"/>
      <c r="I275" s="8"/>
      <c r="J275" s="8"/>
      <c r="K275" s="8"/>
      <c r="L275" s="9">
        <f>L276</f>
        <v>7353630</v>
      </c>
      <c r="M275" s="9">
        <f>M276</f>
        <v>6011316.8200000003</v>
      </c>
      <c r="N275" s="9">
        <f t="shared" si="7"/>
        <v>81.746250763228502</v>
      </c>
    </row>
    <row r="276" spans="1:16" ht="28.5" customHeight="1" outlineLevel="3">
      <c r="A276" s="7" t="s">
        <v>192</v>
      </c>
      <c r="B276" s="8" t="s">
        <v>46</v>
      </c>
      <c r="C276" s="8" t="s">
        <v>191</v>
      </c>
      <c r="D276" s="8" t="s">
        <v>193</v>
      </c>
      <c r="E276" s="8" t="s">
        <v>12</v>
      </c>
      <c r="F276" s="8" t="s">
        <v>12</v>
      </c>
      <c r="G276" s="8"/>
      <c r="H276" s="8"/>
      <c r="I276" s="8"/>
      <c r="J276" s="8"/>
      <c r="K276" s="8"/>
      <c r="L276" s="9">
        <f>L277+L281+L287+L289+L291</f>
        <v>7353630</v>
      </c>
      <c r="M276" s="9">
        <f>M277+M281+M287+M289+M291</f>
        <v>6011316.8200000003</v>
      </c>
      <c r="N276" s="9">
        <f t="shared" si="7"/>
        <v>81.746250763228502</v>
      </c>
    </row>
    <row r="277" spans="1:16" ht="42.75" customHeight="1" outlineLevel="4">
      <c r="A277" s="7" t="s">
        <v>91</v>
      </c>
      <c r="B277" s="8" t="s">
        <v>46</v>
      </c>
      <c r="C277" s="8" t="s">
        <v>191</v>
      </c>
      <c r="D277" s="8" t="s">
        <v>193</v>
      </c>
      <c r="E277" s="8" t="s">
        <v>12</v>
      </c>
      <c r="F277" s="8" t="s">
        <v>12</v>
      </c>
      <c r="G277" s="8"/>
      <c r="H277" s="8"/>
      <c r="I277" s="8"/>
      <c r="J277" s="8"/>
      <c r="K277" s="8"/>
      <c r="L277" s="9">
        <f>L278+L280</f>
        <v>6290000</v>
      </c>
      <c r="M277" s="9">
        <f>M278+M280</f>
        <v>5110929.59</v>
      </c>
      <c r="N277" s="9">
        <f t="shared" si="7"/>
        <v>81.254842448330677</v>
      </c>
    </row>
    <row r="278" spans="1:16" ht="18" customHeight="1" outlineLevel="5">
      <c r="A278" s="7" t="s">
        <v>21</v>
      </c>
      <c r="B278" s="8" t="s">
        <v>46</v>
      </c>
      <c r="C278" s="8" t="s">
        <v>191</v>
      </c>
      <c r="D278" s="8" t="s">
        <v>193</v>
      </c>
      <c r="E278" s="8" t="s">
        <v>92</v>
      </c>
      <c r="F278" s="8" t="s">
        <v>12</v>
      </c>
      <c r="G278" s="8"/>
      <c r="H278" s="8" t="s">
        <v>22</v>
      </c>
      <c r="I278" s="8"/>
      <c r="J278" s="8"/>
      <c r="K278" s="8"/>
      <c r="L278" s="9">
        <v>4930000</v>
      </c>
      <c r="M278" s="9">
        <v>4010179.9</v>
      </c>
      <c r="N278" s="9">
        <f t="shared" si="7"/>
        <v>81.342391480730228</v>
      </c>
    </row>
    <row r="279" spans="1:16" ht="59.25" customHeight="1" outlineLevel="4">
      <c r="A279" s="7" t="s">
        <v>95</v>
      </c>
      <c r="B279" s="8" t="s">
        <v>46</v>
      </c>
      <c r="C279" s="8" t="s">
        <v>191</v>
      </c>
      <c r="D279" s="8" t="s">
        <v>193</v>
      </c>
      <c r="E279" s="8" t="s">
        <v>96</v>
      </c>
      <c r="F279" s="8" t="s">
        <v>12</v>
      </c>
      <c r="G279" s="8"/>
      <c r="H279" s="8"/>
      <c r="I279" s="8"/>
      <c r="J279" s="8"/>
      <c r="K279" s="8"/>
      <c r="L279" s="9">
        <f>L280</f>
        <v>1360000</v>
      </c>
      <c r="M279" s="9">
        <f>M280</f>
        <v>1100749.69</v>
      </c>
      <c r="N279" s="9">
        <f t="shared" si="7"/>
        <v>80.937477205882345</v>
      </c>
    </row>
    <row r="280" spans="1:16" ht="28.5" customHeight="1" outlineLevel="5">
      <c r="A280" s="7" t="s">
        <v>29</v>
      </c>
      <c r="B280" s="8" t="s">
        <v>46</v>
      </c>
      <c r="C280" s="8" t="s">
        <v>191</v>
      </c>
      <c r="D280" s="8" t="s">
        <v>193</v>
      </c>
      <c r="E280" s="8" t="s">
        <v>96</v>
      </c>
      <c r="F280" s="8" t="s">
        <v>12</v>
      </c>
      <c r="G280" s="8"/>
      <c r="H280" s="8" t="s">
        <v>30</v>
      </c>
      <c r="I280" s="8"/>
      <c r="J280" s="8"/>
      <c r="K280" s="8"/>
      <c r="L280" s="9">
        <v>1360000</v>
      </c>
      <c r="M280" s="9">
        <v>1100749.69</v>
      </c>
      <c r="N280" s="9">
        <f t="shared" si="7"/>
        <v>80.937477205882345</v>
      </c>
    </row>
    <row r="281" spans="1:16" ht="42.75" customHeight="1" outlineLevel="4">
      <c r="A281" s="7" t="s">
        <v>31</v>
      </c>
      <c r="B281" s="8" t="s">
        <v>46</v>
      </c>
      <c r="C281" s="8" t="s">
        <v>191</v>
      </c>
      <c r="D281" s="8" t="s">
        <v>193</v>
      </c>
      <c r="E281" s="8" t="s">
        <v>32</v>
      </c>
      <c r="F281" s="8" t="s">
        <v>12</v>
      </c>
      <c r="G281" s="8"/>
      <c r="H281" s="8"/>
      <c r="I281" s="8"/>
      <c r="J281" s="8"/>
      <c r="K281" s="8"/>
      <c r="L281" s="9">
        <f>L282+L283+L284+L285+L286</f>
        <v>1052130</v>
      </c>
      <c r="M281" s="9">
        <f>M282+M283+M284+M285+M286</f>
        <v>889664.06</v>
      </c>
      <c r="N281" s="9">
        <f t="shared" si="7"/>
        <v>84.558377767005993</v>
      </c>
    </row>
    <row r="282" spans="1:16" ht="15" customHeight="1" outlineLevel="5">
      <c r="A282" s="7" t="s">
        <v>33</v>
      </c>
      <c r="B282" s="8" t="s">
        <v>46</v>
      </c>
      <c r="C282" s="8" t="s">
        <v>191</v>
      </c>
      <c r="D282" s="8" t="s">
        <v>193</v>
      </c>
      <c r="E282" s="8" t="s">
        <v>32</v>
      </c>
      <c r="F282" s="8" t="s">
        <v>12</v>
      </c>
      <c r="G282" s="8"/>
      <c r="H282" s="8" t="s">
        <v>34</v>
      </c>
      <c r="I282" s="8"/>
      <c r="J282" s="8"/>
      <c r="K282" s="8"/>
      <c r="L282" s="9">
        <v>55000</v>
      </c>
      <c r="M282" s="9">
        <v>42011.27</v>
      </c>
      <c r="N282" s="9">
        <f t="shared" si="7"/>
        <v>76.38412727272727</v>
      </c>
    </row>
    <row r="283" spans="1:16" ht="28.5" customHeight="1" outlineLevel="5">
      <c r="A283" s="7" t="s">
        <v>56</v>
      </c>
      <c r="B283" s="8" t="s">
        <v>46</v>
      </c>
      <c r="C283" s="8" t="s">
        <v>191</v>
      </c>
      <c r="D283" s="8" t="s">
        <v>193</v>
      </c>
      <c r="E283" s="8" t="s">
        <v>32</v>
      </c>
      <c r="F283" s="8" t="s">
        <v>12</v>
      </c>
      <c r="G283" s="8"/>
      <c r="H283" s="8" t="s">
        <v>57</v>
      </c>
      <c r="I283" s="8"/>
      <c r="J283" s="8"/>
      <c r="K283" s="8"/>
      <c r="L283" s="9">
        <v>20000</v>
      </c>
      <c r="M283" s="9">
        <v>18310</v>
      </c>
      <c r="N283" s="9">
        <f t="shared" si="7"/>
        <v>91.55</v>
      </c>
    </row>
    <row r="284" spans="1:16" ht="28.5" customHeight="1" outlineLevel="5">
      <c r="A284" s="7" t="s">
        <v>35</v>
      </c>
      <c r="B284" s="8" t="s">
        <v>46</v>
      </c>
      <c r="C284" s="8" t="s">
        <v>191</v>
      </c>
      <c r="D284" s="8" t="s">
        <v>193</v>
      </c>
      <c r="E284" s="8" t="s">
        <v>32</v>
      </c>
      <c r="F284" s="8" t="s">
        <v>12</v>
      </c>
      <c r="G284" s="8"/>
      <c r="H284" s="8" t="s">
        <v>36</v>
      </c>
      <c r="I284" s="8"/>
      <c r="J284" s="8"/>
      <c r="K284" s="8"/>
      <c r="L284" s="9">
        <v>100000</v>
      </c>
      <c r="M284" s="9">
        <v>88290.02</v>
      </c>
      <c r="N284" s="9">
        <f t="shared" si="7"/>
        <v>88.290019999999998</v>
      </c>
    </row>
    <row r="285" spans="1:16" ht="28.5" customHeight="1" outlineLevel="5">
      <c r="A285" s="7" t="s">
        <v>58</v>
      </c>
      <c r="B285" s="8" t="s">
        <v>46</v>
      </c>
      <c r="C285" s="8" t="s">
        <v>191</v>
      </c>
      <c r="D285" s="8" t="s">
        <v>193</v>
      </c>
      <c r="E285" s="8" t="s">
        <v>32</v>
      </c>
      <c r="F285" s="8" t="s">
        <v>12</v>
      </c>
      <c r="G285" s="8"/>
      <c r="H285" s="8" t="s">
        <v>59</v>
      </c>
      <c r="I285" s="8"/>
      <c r="J285" s="8"/>
      <c r="K285" s="8"/>
      <c r="L285" s="9">
        <v>450000</v>
      </c>
      <c r="M285" s="9">
        <v>450000</v>
      </c>
      <c r="N285" s="9">
        <f t="shared" si="7"/>
        <v>100</v>
      </c>
    </row>
    <row r="286" spans="1:16" ht="30" customHeight="1" outlineLevel="5">
      <c r="A286" s="7" t="s">
        <v>39</v>
      </c>
      <c r="B286" s="8" t="s">
        <v>46</v>
      </c>
      <c r="C286" s="8" t="s">
        <v>191</v>
      </c>
      <c r="D286" s="8" t="s">
        <v>193</v>
      </c>
      <c r="E286" s="8" t="s">
        <v>32</v>
      </c>
      <c r="F286" s="8" t="s">
        <v>12</v>
      </c>
      <c r="G286" s="8"/>
      <c r="H286" s="8" t="s">
        <v>40</v>
      </c>
      <c r="I286" s="8"/>
      <c r="J286" s="8"/>
      <c r="K286" s="8"/>
      <c r="L286" s="9">
        <v>427130</v>
      </c>
      <c r="M286" s="9">
        <v>291052.77</v>
      </c>
      <c r="N286" s="9">
        <f t="shared" si="7"/>
        <v>68.14149556341161</v>
      </c>
      <c r="O286" s="12"/>
      <c r="P286" s="12"/>
    </row>
    <row r="287" spans="1:16" ht="30" customHeight="1" outlineLevel="5">
      <c r="A287" s="7" t="s">
        <v>62</v>
      </c>
      <c r="B287" s="8" t="s">
        <v>46</v>
      </c>
      <c r="C287" s="8" t="s">
        <v>191</v>
      </c>
      <c r="D287" s="8" t="s">
        <v>193</v>
      </c>
      <c r="E287" s="8" t="s">
        <v>61</v>
      </c>
      <c r="F287" s="8"/>
      <c r="G287" s="8"/>
      <c r="H287" s="8"/>
      <c r="I287" s="8"/>
      <c r="J287" s="8"/>
      <c r="K287" s="8"/>
      <c r="L287" s="9">
        <f>L288</f>
        <v>1902</v>
      </c>
      <c r="M287" s="9">
        <f>M288</f>
        <v>1897</v>
      </c>
      <c r="N287" s="9"/>
      <c r="O287" s="12"/>
      <c r="P287" s="12"/>
    </row>
    <row r="288" spans="1:16" ht="18.75" customHeight="1" outlineLevel="5">
      <c r="A288" s="7" t="s">
        <v>43</v>
      </c>
      <c r="B288" s="8" t="s">
        <v>46</v>
      </c>
      <c r="C288" s="8" t="s">
        <v>191</v>
      </c>
      <c r="D288" s="8" t="s">
        <v>193</v>
      </c>
      <c r="E288" s="8" t="s">
        <v>61</v>
      </c>
      <c r="F288" s="8"/>
      <c r="G288" s="8"/>
      <c r="H288" s="8" t="s">
        <v>44</v>
      </c>
      <c r="I288" s="8"/>
      <c r="J288" s="8"/>
      <c r="K288" s="8"/>
      <c r="L288" s="9">
        <v>1902</v>
      </c>
      <c r="M288" s="9">
        <v>1897</v>
      </c>
      <c r="N288" s="9"/>
      <c r="O288" s="12"/>
      <c r="P288" s="12"/>
    </row>
    <row r="289" spans="1:15" ht="28.5" customHeight="1" outlineLevel="4">
      <c r="A289" s="7" t="s">
        <v>62</v>
      </c>
      <c r="B289" s="8" t="s">
        <v>46</v>
      </c>
      <c r="C289" s="8" t="s">
        <v>191</v>
      </c>
      <c r="D289" s="8" t="s">
        <v>193</v>
      </c>
      <c r="E289" s="8" t="s">
        <v>63</v>
      </c>
      <c r="F289" s="8" t="s">
        <v>12</v>
      </c>
      <c r="G289" s="8"/>
      <c r="H289" s="8"/>
      <c r="I289" s="8"/>
      <c r="J289" s="8"/>
      <c r="K289" s="8"/>
      <c r="L289" s="9">
        <f>L290</f>
        <v>5136</v>
      </c>
      <c r="M289" s="9">
        <f>M290</f>
        <v>4935.5</v>
      </c>
      <c r="N289" s="9">
        <f t="shared" si="7"/>
        <v>96.096183800623052</v>
      </c>
    </row>
    <row r="290" spans="1:15" ht="15" customHeight="1" outlineLevel="5">
      <c r="A290" s="7" t="s">
        <v>43</v>
      </c>
      <c r="B290" s="8" t="s">
        <v>46</v>
      </c>
      <c r="C290" s="8" t="s">
        <v>191</v>
      </c>
      <c r="D290" s="8" t="s">
        <v>193</v>
      </c>
      <c r="E290" s="8" t="s">
        <v>63</v>
      </c>
      <c r="F290" s="8" t="s">
        <v>12</v>
      </c>
      <c r="G290" s="8"/>
      <c r="H290" s="8" t="s">
        <v>44</v>
      </c>
      <c r="I290" s="8"/>
      <c r="J290" s="8"/>
      <c r="K290" s="8"/>
      <c r="L290" s="9">
        <v>5136</v>
      </c>
      <c r="M290" s="9">
        <v>4935.5</v>
      </c>
      <c r="N290" s="9">
        <f t="shared" ref="N290:N353" si="8">M290/L290*100</f>
        <v>96.096183800623052</v>
      </c>
    </row>
    <row r="291" spans="1:15" ht="15" customHeight="1" outlineLevel="4">
      <c r="A291" s="7" t="s">
        <v>41</v>
      </c>
      <c r="B291" s="8" t="s">
        <v>46</v>
      </c>
      <c r="C291" s="8" t="s">
        <v>191</v>
      </c>
      <c r="D291" s="8" t="s">
        <v>193</v>
      </c>
      <c r="E291" s="8" t="s">
        <v>42</v>
      </c>
      <c r="F291" s="8" t="s">
        <v>12</v>
      </c>
      <c r="G291" s="8"/>
      <c r="H291" s="8"/>
      <c r="I291" s="8"/>
      <c r="J291" s="8"/>
      <c r="K291" s="8"/>
      <c r="L291" s="9">
        <f>L292</f>
        <v>4462</v>
      </c>
      <c r="M291" s="9">
        <f>M292</f>
        <v>3890.67</v>
      </c>
      <c r="N291" s="9">
        <f t="shared" si="8"/>
        <v>87.195652173913047</v>
      </c>
    </row>
    <row r="292" spans="1:15" ht="18" customHeight="1" outlineLevel="5">
      <c r="A292" s="7" t="s">
        <v>43</v>
      </c>
      <c r="B292" s="8" t="s">
        <v>46</v>
      </c>
      <c r="C292" s="8" t="s">
        <v>191</v>
      </c>
      <c r="D292" s="8" t="s">
        <v>193</v>
      </c>
      <c r="E292" s="8" t="s">
        <v>42</v>
      </c>
      <c r="F292" s="8" t="s">
        <v>12</v>
      </c>
      <c r="G292" s="8"/>
      <c r="H292" s="8" t="s">
        <v>44</v>
      </c>
      <c r="I292" s="8"/>
      <c r="J292" s="8"/>
      <c r="K292" s="8"/>
      <c r="L292" s="9">
        <v>4462</v>
      </c>
      <c r="M292" s="9">
        <v>3890.67</v>
      </c>
      <c r="N292" s="9">
        <f t="shared" si="8"/>
        <v>87.195652173913047</v>
      </c>
    </row>
    <row r="293" spans="1:15" ht="15" customHeight="1" outlineLevel="1">
      <c r="A293" s="7" t="s">
        <v>194</v>
      </c>
      <c r="B293" s="8" t="s">
        <v>46</v>
      </c>
      <c r="C293" s="8" t="s">
        <v>195</v>
      </c>
      <c r="D293" s="8" t="s">
        <v>11</v>
      </c>
      <c r="E293" s="8" t="s">
        <v>12</v>
      </c>
      <c r="F293" s="8" t="s">
        <v>12</v>
      </c>
      <c r="G293" s="8"/>
      <c r="H293" s="8"/>
      <c r="I293" s="8"/>
      <c r="J293" s="8"/>
      <c r="K293" s="8"/>
      <c r="L293" s="9">
        <f>L294+L315</f>
        <v>8241111.4000000004</v>
      </c>
      <c r="M293" s="9">
        <f>M294+M315</f>
        <v>6495651</v>
      </c>
      <c r="N293" s="9">
        <f t="shared" si="8"/>
        <v>78.820084873503831</v>
      </c>
    </row>
    <row r="294" spans="1:15" ht="15" customHeight="1" outlineLevel="2">
      <c r="A294" s="7" t="s">
        <v>196</v>
      </c>
      <c r="B294" s="8" t="s">
        <v>46</v>
      </c>
      <c r="C294" s="8" t="s">
        <v>197</v>
      </c>
      <c r="D294" s="8" t="s">
        <v>11</v>
      </c>
      <c r="E294" s="8" t="s">
        <v>12</v>
      </c>
      <c r="F294" s="8" t="s">
        <v>12</v>
      </c>
      <c r="G294" s="8"/>
      <c r="H294" s="8"/>
      <c r="I294" s="8"/>
      <c r="J294" s="8"/>
      <c r="K294" s="8"/>
      <c r="L294" s="9">
        <f>L295+L305</f>
        <v>7321661.4000000004</v>
      </c>
      <c r="M294" s="9">
        <f>M295+M305</f>
        <v>5832000.5099999998</v>
      </c>
      <c r="N294" s="9">
        <f t="shared" si="8"/>
        <v>79.654059254911729</v>
      </c>
    </row>
    <row r="295" spans="1:15" ht="15" customHeight="1" outlineLevel="3">
      <c r="A295" s="7" t="s">
        <v>198</v>
      </c>
      <c r="B295" s="8" t="s">
        <v>46</v>
      </c>
      <c r="C295" s="8" t="s">
        <v>197</v>
      </c>
      <c r="D295" s="8" t="s">
        <v>199</v>
      </c>
      <c r="E295" s="8" t="s">
        <v>12</v>
      </c>
      <c r="F295" s="8" t="s">
        <v>12</v>
      </c>
      <c r="G295" s="8"/>
      <c r="H295" s="8"/>
      <c r="I295" s="8"/>
      <c r="J295" s="8"/>
      <c r="K295" s="8"/>
      <c r="L295" s="9">
        <f>L296</f>
        <v>1986300</v>
      </c>
      <c r="M295" s="9">
        <f>M296</f>
        <v>1653900.51</v>
      </c>
      <c r="N295" s="9">
        <f t="shared" si="8"/>
        <v>83.265393445098923</v>
      </c>
    </row>
    <row r="296" spans="1:15" ht="79.5" customHeight="1" outlineLevel="4">
      <c r="A296" s="7" t="s">
        <v>73</v>
      </c>
      <c r="B296" s="8" t="s">
        <v>46</v>
      </c>
      <c r="C296" s="8" t="s">
        <v>197</v>
      </c>
      <c r="D296" s="8" t="s">
        <v>199</v>
      </c>
      <c r="E296" s="8" t="s">
        <v>74</v>
      </c>
      <c r="F296" s="8" t="s">
        <v>12</v>
      </c>
      <c r="G296" s="8"/>
      <c r="H296" s="8"/>
      <c r="I296" s="8"/>
      <c r="J296" s="8"/>
      <c r="K296" s="8"/>
      <c r="L296" s="9">
        <f>L297+L298+L299+L300+L301+L302+L303+L304</f>
        <v>1986300</v>
      </c>
      <c r="M296" s="9">
        <f>M297+M298+M299+M300+M301+M302+M303+M304</f>
        <v>1653900.51</v>
      </c>
      <c r="N296" s="9">
        <f t="shared" si="8"/>
        <v>83.265393445098923</v>
      </c>
    </row>
    <row r="297" spans="1:15" ht="19.5" customHeight="1" outlineLevel="5">
      <c r="A297" s="7" t="s">
        <v>21</v>
      </c>
      <c r="B297" s="8" t="s">
        <v>46</v>
      </c>
      <c r="C297" s="8" t="s">
        <v>197</v>
      </c>
      <c r="D297" s="8" t="s">
        <v>199</v>
      </c>
      <c r="E297" s="8" t="s">
        <v>74</v>
      </c>
      <c r="F297" s="8" t="s">
        <v>12</v>
      </c>
      <c r="G297" s="8"/>
      <c r="H297" s="8" t="s">
        <v>22</v>
      </c>
      <c r="I297" s="8"/>
      <c r="J297" s="8"/>
      <c r="K297" s="8"/>
      <c r="L297" s="9">
        <v>1261000</v>
      </c>
      <c r="M297" s="9">
        <v>1054000</v>
      </c>
      <c r="N297" s="9">
        <f t="shared" si="8"/>
        <v>83.58445678033307</v>
      </c>
    </row>
    <row r="298" spans="1:15" ht="28.5" customHeight="1" outlineLevel="5">
      <c r="A298" s="7" t="s">
        <v>29</v>
      </c>
      <c r="B298" s="8" t="s">
        <v>46</v>
      </c>
      <c r="C298" s="8" t="s">
        <v>197</v>
      </c>
      <c r="D298" s="8" t="s">
        <v>199</v>
      </c>
      <c r="E298" s="8" t="s">
        <v>74</v>
      </c>
      <c r="F298" s="8" t="s">
        <v>12</v>
      </c>
      <c r="G298" s="8"/>
      <c r="H298" s="8" t="s">
        <v>30</v>
      </c>
      <c r="I298" s="8"/>
      <c r="J298" s="8"/>
      <c r="K298" s="8"/>
      <c r="L298" s="9">
        <v>352000</v>
      </c>
      <c r="M298" s="9">
        <v>305500</v>
      </c>
      <c r="N298" s="9">
        <f t="shared" si="8"/>
        <v>86.789772727272734</v>
      </c>
    </row>
    <row r="299" spans="1:15" ht="15" customHeight="1" outlineLevel="5">
      <c r="A299" s="7" t="s">
        <v>33</v>
      </c>
      <c r="B299" s="8" t="s">
        <v>46</v>
      </c>
      <c r="C299" s="8" t="s">
        <v>197</v>
      </c>
      <c r="D299" s="8" t="s">
        <v>199</v>
      </c>
      <c r="E299" s="8" t="s">
        <v>74</v>
      </c>
      <c r="F299" s="8" t="s">
        <v>12</v>
      </c>
      <c r="G299" s="8"/>
      <c r="H299" s="8" t="s">
        <v>34</v>
      </c>
      <c r="I299" s="8"/>
      <c r="J299" s="8"/>
      <c r="K299" s="8"/>
      <c r="L299" s="9">
        <v>35000</v>
      </c>
      <c r="M299" s="9">
        <v>19210.8</v>
      </c>
      <c r="N299" s="9">
        <f t="shared" si="8"/>
        <v>54.888000000000005</v>
      </c>
    </row>
    <row r="300" spans="1:15" ht="28.5" customHeight="1" outlineLevel="5">
      <c r="A300" s="7" t="s">
        <v>54</v>
      </c>
      <c r="B300" s="8" t="s">
        <v>46</v>
      </c>
      <c r="C300" s="8" t="s">
        <v>197</v>
      </c>
      <c r="D300" s="8" t="s">
        <v>199</v>
      </c>
      <c r="E300" s="8" t="s">
        <v>74</v>
      </c>
      <c r="F300" s="8" t="s">
        <v>12</v>
      </c>
      <c r="G300" s="8"/>
      <c r="H300" s="8" t="s">
        <v>55</v>
      </c>
      <c r="I300" s="8"/>
      <c r="J300" s="8"/>
      <c r="K300" s="8"/>
      <c r="L300" s="9">
        <v>245000</v>
      </c>
      <c r="M300" s="9">
        <v>185960.56</v>
      </c>
      <c r="N300" s="9">
        <f t="shared" si="8"/>
        <v>75.902269387755112</v>
      </c>
    </row>
    <row r="301" spans="1:15" ht="28.5" customHeight="1" outlineLevel="5">
      <c r="A301" s="7" t="s">
        <v>56</v>
      </c>
      <c r="B301" s="8" t="s">
        <v>46</v>
      </c>
      <c r="C301" s="8" t="s">
        <v>197</v>
      </c>
      <c r="D301" s="8" t="s">
        <v>199</v>
      </c>
      <c r="E301" s="8" t="s">
        <v>74</v>
      </c>
      <c r="F301" s="8" t="s">
        <v>12</v>
      </c>
      <c r="G301" s="8"/>
      <c r="H301" s="8" t="s">
        <v>57</v>
      </c>
      <c r="I301" s="8"/>
      <c r="J301" s="8"/>
      <c r="K301" s="8"/>
      <c r="L301" s="9">
        <v>2500</v>
      </c>
      <c r="M301" s="9">
        <v>0</v>
      </c>
      <c r="N301" s="9">
        <f t="shared" si="8"/>
        <v>0</v>
      </c>
    </row>
    <row r="302" spans="1:15" ht="28.5" customHeight="1" outlineLevel="5">
      <c r="A302" s="7" t="s">
        <v>75</v>
      </c>
      <c r="B302" s="8" t="s">
        <v>46</v>
      </c>
      <c r="C302" s="8" t="s">
        <v>197</v>
      </c>
      <c r="D302" s="8" t="s">
        <v>199</v>
      </c>
      <c r="E302" s="8" t="s">
        <v>74</v>
      </c>
      <c r="F302" s="8" t="s">
        <v>12</v>
      </c>
      <c r="G302" s="8"/>
      <c r="H302" s="8" t="s">
        <v>76</v>
      </c>
      <c r="I302" s="8"/>
      <c r="J302" s="8"/>
      <c r="K302" s="8"/>
      <c r="L302" s="9">
        <v>70000</v>
      </c>
      <c r="M302" s="9">
        <v>69866.149999999994</v>
      </c>
      <c r="N302" s="9">
        <f t="shared" si="8"/>
        <v>99.808785714285705</v>
      </c>
    </row>
    <row r="303" spans="1:15" ht="28.5" customHeight="1" outlineLevel="5">
      <c r="A303" s="7" t="s">
        <v>37</v>
      </c>
      <c r="B303" s="8" t="s">
        <v>46</v>
      </c>
      <c r="C303" s="8" t="s">
        <v>197</v>
      </c>
      <c r="D303" s="8" t="s">
        <v>199</v>
      </c>
      <c r="E303" s="8" t="s">
        <v>74</v>
      </c>
      <c r="F303" s="8" t="s">
        <v>12</v>
      </c>
      <c r="G303" s="8"/>
      <c r="H303" s="8" t="s">
        <v>38</v>
      </c>
      <c r="I303" s="8"/>
      <c r="J303" s="8"/>
      <c r="K303" s="8"/>
      <c r="L303" s="9">
        <v>1300</v>
      </c>
      <c r="M303" s="9">
        <v>0</v>
      </c>
      <c r="N303" s="9">
        <f t="shared" si="8"/>
        <v>0</v>
      </c>
    </row>
    <row r="304" spans="1:15" ht="15" customHeight="1" outlineLevel="5">
      <c r="A304" s="7" t="s">
        <v>43</v>
      </c>
      <c r="B304" s="8" t="s">
        <v>46</v>
      </c>
      <c r="C304" s="8" t="s">
        <v>197</v>
      </c>
      <c r="D304" s="8" t="s">
        <v>199</v>
      </c>
      <c r="E304" s="8" t="s">
        <v>74</v>
      </c>
      <c r="F304" s="8" t="s">
        <v>12</v>
      </c>
      <c r="G304" s="8"/>
      <c r="H304" s="8" t="s">
        <v>44</v>
      </c>
      <c r="I304" s="8"/>
      <c r="J304" s="8"/>
      <c r="K304" s="8"/>
      <c r="L304" s="9">
        <v>19500</v>
      </c>
      <c r="M304" s="9">
        <v>19363</v>
      </c>
      <c r="N304" s="9">
        <f t="shared" si="8"/>
        <v>99.297435897435889</v>
      </c>
      <c r="O304" s="12"/>
    </row>
    <row r="305" spans="1:14" ht="15" customHeight="1" outlineLevel="3">
      <c r="A305" s="7" t="s">
        <v>200</v>
      </c>
      <c r="B305" s="8" t="s">
        <v>46</v>
      </c>
      <c r="C305" s="8" t="s">
        <v>197</v>
      </c>
      <c r="D305" s="8" t="s">
        <v>201</v>
      </c>
      <c r="E305" s="8" t="s">
        <v>12</v>
      </c>
      <c r="F305" s="8" t="s">
        <v>12</v>
      </c>
      <c r="G305" s="8"/>
      <c r="H305" s="8"/>
      <c r="I305" s="8"/>
      <c r="J305" s="8"/>
      <c r="K305" s="8"/>
      <c r="L305" s="9">
        <f>L306</f>
        <v>5335361.4000000004</v>
      </c>
      <c r="M305" s="9">
        <f>M306</f>
        <v>4178100</v>
      </c>
      <c r="N305" s="9">
        <f t="shared" si="8"/>
        <v>78.309596796948</v>
      </c>
    </row>
    <row r="306" spans="1:14" ht="80.25" customHeight="1" outlineLevel="4">
      <c r="A306" s="7" t="s">
        <v>202</v>
      </c>
      <c r="B306" s="8" t="s">
        <v>46</v>
      </c>
      <c r="C306" s="8" t="s">
        <v>197</v>
      </c>
      <c r="D306" s="8" t="s">
        <v>201</v>
      </c>
      <c r="E306" s="8" t="s">
        <v>203</v>
      </c>
      <c r="F306" s="8" t="s">
        <v>12</v>
      </c>
      <c r="G306" s="8"/>
      <c r="H306" s="8"/>
      <c r="I306" s="8"/>
      <c r="J306" s="8"/>
      <c r="K306" s="8"/>
      <c r="L306" s="9">
        <f>L307+L308+L309+L310+L311+L312+L313+L314</f>
        <v>5335361.4000000004</v>
      </c>
      <c r="M306" s="9">
        <f>M307+M308+M309+M310+M311+M312+M313+M314</f>
        <v>4178100</v>
      </c>
      <c r="N306" s="9">
        <f t="shared" si="8"/>
        <v>78.309596796948</v>
      </c>
    </row>
    <row r="307" spans="1:14" ht="17.25" customHeight="1" outlineLevel="5">
      <c r="A307" s="7" t="s">
        <v>21</v>
      </c>
      <c r="B307" s="8" t="s">
        <v>46</v>
      </c>
      <c r="C307" s="8" t="s">
        <v>197</v>
      </c>
      <c r="D307" s="8" t="s">
        <v>201</v>
      </c>
      <c r="E307" s="8" t="s">
        <v>203</v>
      </c>
      <c r="F307" s="8" t="s">
        <v>12</v>
      </c>
      <c r="G307" s="8"/>
      <c r="H307" s="8" t="s">
        <v>22</v>
      </c>
      <c r="I307" s="8"/>
      <c r="J307" s="8"/>
      <c r="K307" s="8"/>
      <c r="L307" s="9">
        <v>3473200</v>
      </c>
      <c r="M307" s="9">
        <v>2727624</v>
      </c>
      <c r="N307" s="9">
        <f t="shared" si="8"/>
        <v>78.533456178740067</v>
      </c>
    </row>
    <row r="308" spans="1:14" ht="28.5" customHeight="1" outlineLevel="5">
      <c r="A308" s="7" t="s">
        <v>29</v>
      </c>
      <c r="B308" s="8" t="s">
        <v>46</v>
      </c>
      <c r="C308" s="8" t="s">
        <v>197</v>
      </c>
      <c r="D308" s="8" t="s">
        <v>201</v>
      </c>
      <c r="E308" s="8" t="s">
        <v>203</v>
      </c>
      <c r="F308" s="8" t="s">
        <v>12</v>
      </c>
      <c r="G308" s="8"/>
      <c r="H308" s="8" t="s">
        <v>30</v>
      </c>
      <c r="I308" s="8"/>
      <c r="J308" s="8"/>
      <c r="K308" s="8"/>
      <c r="L308" s="9">
        <v>1028161.4</v>
      </c>
      <c r="M308" s="9">
        <v>808530</v>
      </c>
      <c r="N308" s="9">
        <f t="shared" si="8"/>
        <v>78.638431670358372</v>
      </c>
    </row>
    <row r="309" spans="1:14" ht="15" customHeight="1" outlineLevel="5">
      <c r="A309" s="7" t="s">
        <v>33</v>
      </c>
      <c r="B309" s="8" t="s">
        <v>46</v>
      </c>
      <c r="C309" s="8" t="s">
        <v>197</v>
      </c>
      <c r="D309" s="8" t="s">
        <v>201</v>
      </c>
      <c r="E309" s="8" t="s">
        <v>203</v>
      </c>
      <c r="F309" s="8" t="s">
        <v>12</v>
      </c>
      <c r="G309" s="8"/>
      <c r="H309" s="8" t="s">
        <v>34</v>
      </c>
      <c r="I309" s="8"/>
      <c r="J309" s="8"/>
      <c r="K309" s="8"/>
      <c r="L309" s="9">
        <v>17000</v>
      </c>
      <c r="M309" s="9">
        <v>17000</v>
      </c>
      <c r="N309" s="9">
        <f t="shared" si="8"/>
        <v>100</v>
      </c>
    </row>
    <row r="310" spans="1:14" ht="28.5" customHeight="1" outlineLevel="5">
      <c r="A310" s="7" t="s">
        <v>54</v>
      </c>
      <c r="B310" s="8" t="s">
        <v>46</v>
      </c>
      <c r="C310" s="8" t="s">
        <v>197</v>
      </c>
      <c r="D310" s="8" t="s">
        <v>201</v>
      </c>
      <c r="E310" s="8" t="s">
        <v>203</v>
      </c>
      <c r="F310" s="8" t="s">
        <v>12</v>
      </c>
      <c r="G310" s="8"/>
      <c r="H310" s="8" t="s">
        <v>55</v>
      </c>
      <c r="I310" s="8"/>
      <c r="J310" s="8"/>
      <c r="K310" s="8"/>
      <c r="L310" s="9">
        <v>460000</v>
      </c>
      <c r="M310" s="9">
        <v>358042</v>
      </c>
      <c r="N310" s="9">
        <f t="shared" si="8"/>
        <v>77.83521739130434</v>
      </c>
    </row>
    <row r="311" spans="1:14" ht="28.5" customHeight="1" outlineLevel="5">
      <c r="A311" s="7" t="s">
        <v>56</v>
      </c>
      <c r="B311" s="8" t="s">
        <v>46</v>
      </c>
      <c r="C311" s="8" t="s">
        <v>197</v>
      </c>
      <c r="D311" s="8" t="s">
        <v>201</v>
      </c>
      <c r="E311" s="8" t="s">
        <v>203</v>
      </c>
      <c r="F311" s="8" t="s">
        <v>12</v>
      </c>
      <c r="G311" s="8"/>
      <c r="H311" s="8" t="s">
        <v>57</v>
      </c>
      <c r="I311" s="8"/>
      <c r="J311" s="8"/>
      <c r="K311" s="8"/>
      <c r="L311" s="9">
        <v>70000</v>
      </c>
      <c r="M311" s="9">
        <v>58928</v>
      </c>
      <c r="N311" s="9">
        <f t="shared" si="8"/>
        <v>84.182857142857145</v>
      </c>
    </row>
    <row r="312" spans="1:14" ht="28.5" customHeight="1" outlineLevel="5">
      <c r="A312" s="7" t="s">
        <v>75</v>
      </c>
      <c r="B312" s="8" t="s">
        <v>46</v>
      </c>
      <c r="C312" s="8" t="s">
        <v>197</v>
      </c>
      <c r="D312" s="8" t="s">
        <v>201</v>
      </c>
      <c r="E312" s="8" t="s">
        <v>203</v>
      </c>
      <c r="F312" s="8" t="s">
        <v>12</v>
      </c>
      <c r="G312" s="8"/>
      <c r="H312" s="8" t="s">
        <v>76</v>
      </c>
      <c r="I312" s="8"/>
      <c r="J312" s="8"/>
      <c r="K312" s="8"/>
      <c r="L312" s="9">
        <v>90000</v>
      </c>
      <c r="M312" s="9">
        <v>54176</v>
      </c>
      <c r="N312" s="9">
        <f t="shared" si="8"/>
        <v>60.195555555555558</v>
      </c>
    </row>
    <row r="313" spans="1:14" ht="15" customHeight="1" outlineLevel="5">
      <c r="A313" s="7" t="s">
        <v>43</v>
      </c>
      <c r="B313" s="8" t="s">
        <v>46</v>
      </c>
      <c r="C313" s="8" t="s">
        <v>197</v>
      </c>
      <c r="D313" s="8" t="s">
        <v>201</v>
      </c>
      <c r="E313" s="8" t="s">
        <v>203</v>
      </c>
      <c r="F313" s="8" t="s">
        <v>12</v>
      </c>
      <c r="G313" s="8"/>
      <c r="H313" s="8" t="s">
        <v>44</v>
      </c>
      <c r="I313" s="8"/>
      <c r="J313" s="8"/>
      <c r="K313" s="8"/>
      <c r="L313" s="9">
        <v>170000</v>
      </c>
      <c r="M313" s="9">
        <v>143800</v>
      </c>
      <c r="N313" s="9">
        <f t="shared" si="8"/>
        <v>84.588235294117638</v>
      </c>
    </row>
    <row r="314" spans="1:14" ht="34.5" customHeight="1" outlineLevel="5">
      <c r="A314" s="7" t="s">
        <v>77</v>
      </c>
      <c r="B314" s="8" t="s">
        <v>46</v>
      </c>
      <c r="C314" s="8" t="s">
        <v>197</v>
      </c>
      <c r="D314" s="8" t="s">
        <v>201</v>
      </c>
      <c r="E314" s="8" t="s">
        <v>203</v>
      </c>
      <c r="F314" s="8" t="s">
        <v>12</v>
      </c>
      <c r="G314" s="8"/>
      <c r="H314" s="8" t="s">
        <v>78</v>
      </c>
      <c r="I314" s="8"/>
      <c r="J314" s="8"/>
      <c r="K314" s="8"/>
      <c r="L314" s="9">
        <v>27000</v>
      </c>
      <c r="M314" s="9">
        <v>10000</v>
      </c>
      <c r="N314" s="9">
        <f t="shared" si="8"/>
        <v>37.037037037037038</v>
      </c>
    </row>
    <row r="315" spans="1:14" ht="34.5" customHeight="1" outlineLevel="5">
      <c r="A315" s="16" t="s">
        <v>283</v>
      </c>
      <c r="B315" s="8" t="s">
        <v>46</v>
      </c>
      <c r="C315" s="8" t="s">
        <v>284</v>
      </c>
      <c r="D315" s="8" t="s">
        <v>11</v>
      </c>
      <c r="E315" s="8" t="s">
        <v>12</v>
      </c>
      <c r="F315" s="8"/>
      <c r="G315" s="8"/>
      <c r="H315" s="8"/>
      <c r="I315" s="8"/>
      <c r="J315" s="8"/>
      <c r="K315" s="8"/>
      <c r="L315" s="9">
        <f>L316</f>
        <v>919450</v>
      </c>
      <c r="M315" s="9">
        <f>M316</f>
        <v>663650.49</v>
      </c>
      <c r="N315" s="9">
        <f t="shared" si="8"/>
        <v>72.179073359073357</v>
      </c>
    </row>
    <row r="316" spans="1:14" ht="34.5" customHeight="1" outlineLevel="5">
      <c r="A316" s="14" t="s">
        <v>285</v>
      </c>
      <c r="B316" s="13" t="s">
        <v>46</v>
      </c>
      <c r="C316" s="8" t="s">
        <v>284</v>
      </c>
      <c r="D316" s="8" t="s">
        <v>193</v>
      </c>
      <c r="E316" s="8" t="s">
        <v>12</v>
      </c>
      <c r="F316" s="8"/>
      <c r="G316" s="8"/>
      <c r="H316" s="8"/>
      <c r="I316" s="8"/>
      <c r="J316" s="8"/>
      <c r="K316" s="8"/>
      <c r="L316" s="9">
        <f>L317+L319</f>
        <v>919450</v>
      </c>
      <c r="M316" s="9">
        <f>M317+M319</f>
        <v>663650.49</v>
      </c>
      <c r="N316" s="9">
        <f t="shared" si="8"/>
        <v>72.179073359073357</v>
      </c>
    </row>
    <row r="317" spans="1:14" ht="45" customHeight="1" outlineLevel="5">
      <c r="A317" s="15" t="s">
        <v>286</v>
      </c>
      <c r="B317" s="13" t="s">
        <v>46</v>
      </c>
      <c r="C317" s="8" t="s">
        <v>284</v>
      </c>
      <c r="D317" s="8" t="s">
        <v>193</v>
      </c>
      <c r="E317" s="8" t="s">
        <v>92</v>
      </c>
      <c r="F317" s="8"/>
      <c r="G317" s="8"/>
      <c r="H317" s="8"/>
      <c r="I317" s="8"/>
      <c r="J317" s="8"/>
      <c r="K317" s="8"/>
      <c r="L317" s="9">
        <f>L318</f>
        <v>713800</v>
      </c>
      <c r="M317" s="9">
        <f>M318</f>
        <v>521587.08</v>
      </c>
      <c r="N317" s="9">
        <f t="shared" si="8"/>
        <v>73.071880078453361</v>
      </c>
    </row>
    <row r="318" spans="1:14" ht="27" customHeight="1" outlineLevel="5">
      <c r="A318" s="15" t="s">
        <v>287</v>
      </c>
      <c r="B318" s="13" t="s">
        <v>46</v>
      </c>
      <c r="C318" s="8" t="s">
        <v>284</v>
      </c>
      <c r="D318" s="8" t="s">
        <v>193</v>
      </c>
      <c r="E318" s="8" t="s">
        <v>92</v>
      </c>
      <c r="F318" s="8"/>
      <c r="G318" s="8"/>
      <c r="H318" s="8" t="s">
        <v>22</v>
      </c>
      <c r="I318" s="8"/>
      <c r="J318" s="8"/>
      <c r="K318" s="8"/>
      <c r="L318" s="9">
        <v>713800</v>
      </c>
      <c r="M318" s="9">
        <v>521587.08</v>
      </c>
      <c r="N318" s="9">
        <f t="shared" si="8"/>
        <v>73.071880078453361</v>
      </c>
    </row>
    <row r="319" spans="1:14" ht="45.75" customHeight="1" outlineLevel="5">
      <c r="A319" s="17" t="s">
        <v>288</v>
      </c>
      <c r="B319" s="8" t="s">
        <v>46</v>
      </c>
      <c r="C319" s="8" t="s">
        <v>284</v>
      </c>
      <c r="D319" s="8" t="s">
        <v>193</v>
      </c>
      <c r="E319" s="8" t="s">
        <v>96</v>
      </c>
      <c r="F319" s="8"/>
      <c r="G319" s="8"/>
      <c r="H319" s="8"/>
      <c r="I319" s="8"/>
      <c r="J319" s="8"/>
      <c r="K319" s="8"/>
      <c r="L319" s="9">
        <f>L320</f>
        <v>205650</v>
      </c>
      <c r="M319" s="9">
        <f>M320</f>
        <v>142063.41</v>
      </c>
      <c r="N319" s="9">
        <f t="shared" si="8"/>
        <v>69.08018964259665</v>
      </c>
    </row>
    <row r="320" spans="1:14" ht="36.75" customHeight="1" outlineLevel="5">
      <c r="A320" s="15" t="s">
        <v>289</v>
      </c>
      <c r="B320" s="13" t="s">
        <v>46</v>
      </c>
      <c r="C320" s="8" t="s">
        <v>284</v>
      </c>
      <c r="D320" s="8" t="s">
        <v>193</v>
      </c>
      <c r="E320" s="8" t="s">
        <v>96</v>
      </c>
      <c r="F320" s="8"/>
      <c r="G320" s="8"/>
      <c r="H320" s="8" t="s">
        <v>290</v>
      </c>
      <c r="I320" s="8"/>
      <c r="J320" s="8"/>
      <c r="K320" s="8"/>
      <c r="L320" s="9">
        <v>205650</v>
      </c>
      <c r="M320" s="9">
        <v>142063.41</v>
      </c>
      <c r="N320" s="9">
        <f t="shared" si="8"/>
        <v>69.08018964259665</v>
      </c>
    </row>
    <row r="321" spans="1:14" ht="15" customHeight="1" outlineLevel="1">
      <c r="A321" s="18" t="s">
        <v>204</v>
      </c>
      <c r="B321" s="8" t="s">
        <v>46</v>
      </c>
      <c r="C321" s="8" t="s">
        <v>205</v>
      </c>
      <c r="D321" s="8" t="s">
        <v>11</v>
      </c>
      <c r="E321" s="8" t="s">
        <v>12</v>
      </c>
      <c r="F321" s="8" t="s">
        <v>12</v>
      </c>
      <c r="G321" s="8"/>
      <c r="H321" s="8"/>
      <c r="I321" s="8"/>
      <c r="J321" s="8"/>
      <c r="K321" s="8"/>
      <c r="L321" s="9">
        <f>L322+L326+L336+L351</f>
        <v>8022368.0899999999</v>
      </c>
      <c r="M321" s="9">
        <f>M322+M326+M336+M351</f>
        <v>6051564.1799999997</v>
      </c>
      <c r="N321" s="9">
        <f t="shared" si="8"/>
        <v>75.433638946876087</v>
      </c>
    </row>
    <row r="322" spans="1:14" ht="15" customHeight="1" outlineLevel="2">
      <c r="A322" s="7" t="s">
        <v>206</v>
      </c>
      <c r="B322" s="8" t="s">
        <v>46</v>
      </c>
      <c r="C322" s="8" t="s">
        <v>207</v>
      </c>
      <c r="D322" s="8" t="s">
        <v>11</v>
      </c>
      <c r="E322" s="8" t="s">
        <v>12</v>
      </c>
      <c r="F322" s="8" t="s">
        <v>12</v>
      </c>
      <c r="G322" s="8"/>
      <c r="H322" s="8"/>
      <c r="I322" s="8"/>
      <c r="J322" s="8"/>
      <c r="K322" s="8"/>
      <c r="L322" s="9">
        <f t="shared" ref="L322:M324" si="9">L323</f>
        <v>819630</v>
      </c>
      <c r="M322" s="9">
        <f t="shared" si="9"/>
        <v>614721.84</v>
      </c>
      <c r="N322" s="9">
        <f t="shared" si="8"/>
        <v>74.999919475861049</v>
      </c>
    </row>
    <row r="323" spans="1:14" ht="42.75" customHeight="1" outlineLevel="3">
      <c r="A323" s="7" t="s">
        <v>208</v>
      </c>
      <c r="B323" s="8" t="s">
        <v>46</v>
      </c>
      <c r="C323" s="8" t="s">
        <v>207</v>
      </c>
      <c r="D323" s="8" t="s">
        <v>209</v>
      </c>
      <c r="E323" s="8" t="s">
        <v>12</v>
      </c>
      <c r="F323" s="8" t="s">
        <v>12</v>
      </c>
      <c r="G323" s="8"/>
      <c r="H323" s="8"/>
      <c r="I323" s="8"/>
      <c r="J323" s="8"/>
      <c r="K323" s="8"/>
      <c r="L323" s="9">
        <f t="shared" si="9"/>
        <v>819630</v>
      </c>
      <c r="M323" s="9">
        <f t="shared" si="9"/>
        <v>614721.84</v>
      </c>
      <c r="N323" s="9">
        <f t="shared" si="8"/>
        <v>74.999919475861049</v>
      </c>
    </row>
    <row r="324" spans="1:14" ht="28.5" customHeight="1" outlineLevel="4">
      <c r="A324" s="7" t="s">
        <v>210</v>
      </c>
      <c r="B324" s="8" t="s">
        <v>46</v>
      </c>
      <c r="C324" s="8" t="s">
        <v>207</v>
      </c>
      <c r="D324" s="8" t="s">
        <v>209</v>
      </c>
      <c r="E324" s="8" t="s">
        <v>211</v>
      </c>
      <c r="F324" s="8" t="s">
        <v>12</v>
      </c>
      <c r="G324" s="8"/>
      <c r="H324" s="8"/>
      <c r="I324" s="8"/>
      <c r="J324" s="8"/>
      <c r="K324" s="8"/>
      <c r="L324" s="9">
        <f t="shared" si="9"/>
        <v>819630</v>
      </c>
      <c r="M324" s="9">
        <f t="shared" si="9"/>
        <v>614721.84</v>
      </c>
      <c r="N324" s="9">
        <f t="shared" si="8"/>
        <v>74.999919475861049</v>
      </c>
    </row>
    <row r="325" spans="1:14" ht="51.75" customHeight="1" outlineLevel="5">
      <c r="A325" s="7" t="s">
        <v>178</v>
      </c>
      <c r="B325" s="8" t="s">
        <v>46</v>
      </c>
      <c r="C325" s="8" t="s">
        <v>207</v>
      </c>
      <c r="D325" s="8" t="s">
        <v>209</v>
      </c>
      <c r="E325" s="8" t="s">
        <v>211</v>
      </c>
      <c r="F325" s="8" t="s">
        <v>12</v>
      </c>
      <c r="G325" s="8"/>
      <c r="H325" s="8" t="s">
        <v>179</v>
      </c>
      <c r="I325" s="8"/>
      <c r="J325" s="8"/>
      <c r="K325" s="8"/>
      <c r="L325" s="9">
        <v>819630</v>
      </c>
      <c r="M325" s="9">
        <v>614721.84</v>
      </c>
      <c r="N325" s="9">
        <f t="shared" si="8"/>
        <v>74.999919475861049</v>
      </c>
    </row>
    <row r="326" spans="1:14" ht="15" customHeight="1" outlineLevel="2">
      <c r="A326" s="7" t="s">
        <v>212</v>
      </c>
      <c r="B326" s="8" t="s">
        <v>46</v>
      </c>
      <c r="C326" s="8" t="s">
        <v>213</v>
      </c>
      <c r="D326" s="8" t="s">
        <v>11</v>
      </c>
      <c r="E326" s="8" t="s">
        <v>12</v>
      </c>
      <c r="F326" s="8" t="s">
        <v>12</v>
      </c>
      <c r="G326" s="8"/>
      <c r="H326" s="8"/>
      <c r="I326" s="8"/>
      <c r="J326" s="8"/>
      <c r="K326" s="8"/>
      <c r="L326" s="9">
        <f>L327+L330+L334</f>
        <v>645463.44999999995</v>
      </c>
      <c r="M326" s="9">
        <f>M327+M330+M334</f>
        <v>619963.44999999995</v>
      </c>
      <c r="N326" s="9">
        <f t="shared" si="8"/>
        <v>96.049350276921174</v>
      </c>
    </row>
    <row r="327" spans="1:14" ht="61.5" customHeight="1" outlineLevel="3">
      <c r="A327" s="7" t="s">
        <v>214</v>
      </c>
      <c r="B327" s="8" t="s">
        <v>46</v>
      </c>
      <c r="C327" s="8" t="s">
        <v>213</v>
      </c>
      <c r="D327" s="8" t="s">
        <v>215</v>
      </c>
      <c r="E327" s="8" t="s">
        <v>12</v>
      </c>
      <c r="F327" s="8" t="s">
        <v>12</v>
      </c>
      <c r="G327" s="8"/>
      <c r="H327" s="8"/>
      <c r="I327" s="8"/>
      <c r="J327" s="8"/>
      <c r="K327" s="8"/>
      <c r="L327" s="9">
        <f>L328</f>
        <v>72000</v>
      </c>
      <c r="M327" s="9">
        <f>M328</f>
        <v>47500</v>
      </c>
      <c r="N327" s="9">
        <f t="shared" si="8"/>
        <v>65.972222222222214</v>
      </c>
    </row>
    <row r="328" spans="1:14" ht="42.75" customHeight="1" outlineLevel="4">
      <c r="A328" s="7" t="s">
        <v>176</v>
      </c>
      <c r="B328" s="8" t="s">
        <v>46</v>
      </c>
      <c r="C328" s="8" t="s">
        <v>213</v>
      </c>
      <c r="D328" s="8" t="s">
        <v>215</v>
      </c>
      <c r="E328" s="8" t="s">
        <v>177</v>
      </c>
      <c r="F328" s="8" t="s">
        <v>12</v>
      </c>
      <c r="G328" s="8"/>
      <c r="H328" s="8"/>
      <c r="I328" s="8"/>
      <c r="J328" s="8"/>
      <c r="K328" s="8"/>
      <c r="L328" s="9">
        <f>L329</f>
        <v>72000</v>
      </c>
      <c r="M328" s="9">
        <f>M329</f>
        <v>47500</v>
      </c>
      <c r="N328" s="9">
        <f t="shared" si="8"/>
        <v>65.972222222222214</v>
      </c>
    </row>
    <row r="329" spans="1:14" ht="28.5" customHeight="1" outlineLevel="5">
      <c r="A329" s="7" t="s">
        <v>216</v>
      </c>
      <c r="B329" s="8" t="s">
        <v>46</v>
      </c>
      <c r="C329" s="8" t="s">
        <v>213</v>
      </c>
      <c r="D329" s="8" t="s">
        <v>215</v>
      </c>
      <c r="E329" s="8" t="s">
        <v>177</v>
      </c>
      <c r="F329" s="8" t="s">
        <v>12</v>
      </c>
      <c r="G329" s="8"/>
      <c r="H329" s="8" t="s">
        <v>217</v>
      </c>
      <c r="I329" s="8"/>
      <c r="J329" s="8"/>
      <c r="K329" s="8"/>
      <c r="L329" s="9">
        <v>72000</v>
      </c>
      <c r="M329" s="9">
        <v>47500</v>
      </c>
      <c r="N329" s="9">
        <f t="shared" si="8"/>
        <v>65.972222222222214</v>
      </c>
    </row>
    <row r="330" spans="1:14" ht="28.5" customHeight="1" outlineLevel="3">
      <c r="A330" s="7" t="s">
        <v>218</v>
      </c>
      <c r="B330" s="8" t="s">
        <v>46</v>
      </c>
      <c r="C330" s="8" t="s">
        <v>213</v>
      </c>
      <c r="D330" s="8" t="s">
        <v>311</v>
      </c>
      <c r="E330" s="8" t="s">
        <v>12</v>
      </c>
      <c r="F330" s="8" t="s">
        <v>12</v>
      </c>
      <c r="G330" s="8"/>
      <c r="H330" s="8"/>
      <c r="I330" s="8"/>
      <c r="J330" s="8"/>
      <c r="K330" s="8"/>
      <c r="L330" s="9">
        <f>L331</f>
        <v>146665</v>
      </c>
      <c r="M330" s="9">
        <f>M331</f>
        <v>145665</v>
      </c>
      <c r="N330" s="9">
        <f t="shared" si="8"/>
        <v>99.318174070159898</v>
      </c>
    </row>
    <row r="331" spans="1:14" ht="28.5" customHeight="1" outlineLevel="4">
      <c r="A331" s="7" t="s">
        <v>219</v>
      </c>
      <c r="B331" s="8" t="s">
        <v>46</v>
      </c>
      <c r="C331" s="8" t="s">
        <v>213</v>
      </c>
      <c r="D331" s="8" t="s">
        <v>311</v>
      </c>
      <c r="E331" s="8" t="s">
        <v>220</v>
      </c>
      <c r="F331" s="8" t="s">
        <v>12</v>
      </c>
      <c r="G331" s="8"/>
      <c r="H331" s="8"/>
      <c r="I331" s="8"/>
      <c r="J331" s="8"/>
      <c r="K331" s="8"/>
      <c r="L331" s="9">
        <f>L332</f>
        <v>146665</v>
      </c>
      <c r="M331" s="9">
        <f>M332</f>
        <v>145665</v>
      </c>
      <c r="N331" s="9">
        <f t="shared" si="8"/>
        <v>99.318174070159898</v>
      </c>
    </row>
    <row r="332" spans="1:14" ht="38.25" customHeight="1" outlineLevel="5">
      <c r="A332" s="7" t="s">
        <v>216</v>
      </c>
      <c r="B332" s="8" t="s">
        <v>46</v>
      </c>
      <c r="C332" s="8" t="s">
        <v>213</v>
      </c>
      <c r="D332" s="8" t="s">
        <v>311</v>
      </c>
      <c r="E332" s="8" t="s">
        <v>220</v>
      </c>
      <c r="F332" s="8" t="s">
        <v>12</v>
      </c>
      <c r="G332" s="8"/>
      <c r="H332" s="8" t="s">
        <v>217</v>
      </c>
      <c r="I332" s="8"/>
      <c r="J332" s="8"/>
      <c r="K332" s="8"/>
      <c r="L332" s="9">
        <v>146665</v>
      </c>
      <c r="M332" s="9">
        <v>145665</v>
      </c>
      <c r="N332" s="9">
        <f t="shared" si="8"/>
        <v>99.318174070159898</v>
      </c>
    </row>
    <row r="333" spans="1:14" ht="44.25" customHeight="1" outlineLevel="5">
      <c r="A333" s="7" t="s">
        <v>312</v>
      </c>
      <c r="B333" s="8" t="s">
        <v>46</v>
      </c>
      <c r="C333" s="8" t="s">
        <v>213</v>
      </c>
      <c r="D333" s="8" t="s">
        <v>313</v>
      </c>
      <c r="E333" s="8" t="s">
        <v>12</v>
      </c>
      <c r="F333" s="8"/>
      <c r="G333" s="8"/>
      <c r="H333" s="8" t="s">
        <v>12</v>
      </c>
      <c r="I333" s="8"/>
      <c r="J333" s="8"/>
      <c r="K333" s="8"/>
      <c r="L333" s="9">
        <f>L334</f>
        <v>426798.45</v>
      </c>
      <c r="M333" s="9">
        <f>M334</f>
        <v>426798.45</v>
      </c>
      <c r="N333" s="9">
        <f t="shared" si="8"/>
        <v>100</v>
      </c>
    </row>
    <row r="334" spans="1:14" ht="33" customHeight="1" outlineLevel="5">
      <c r="A334" s="7" t="s">
        <v>219</v>
      </c>
      <c r="B334" s="8" t="s">
        <v>46</v>
      </c>
      <c r="C334" s="8" t="s">
        <v>213</v>
      </c>
      <c r="D334" s="8" t="s">
        <v>313</v>
      </c>
      <c r="E334" s="8" t="s">
        <v>220</v>
      </c>
      <c r="F334" s="8"/>
      <c r="G334" s="8"/>
      <c r="H334" s="8" t="s">
        <v>12</v>
      </c>
      <c r="I334" s="8"/>
      <c r="J334" s="8"/>
      <c r="K334" s="8"/>
      <c r="L334" s="9">
        <f>L335</f>
        <v>426798.45</v>
      </c>
      <c r="M334" s="9">
        <f>M335</f>
        <v>426798.45</v>
      </c>
      <c r="N334" s="9">
        <f t="shared" si="8"/>
        <v>100</v>
      </c>
    </row>
    <row r="335" spans="1:14" ht="28.5" customHeight="1" outlineLevel="5">
      <c r="A335" s="7" t="s">
        <v>216</v>
      </c>
      <c r="B335" s="8" t="s">
        <v>46</v>
      </c>
      <c r="C335" s="8" t="s">
        <v>213</v>
      </c>
      <c r="D335" s="8" t="s">
        <v>313</v>
      </c>
      <c r="E335" s="8" t="s">
        <v>220</v>
      </c>
      <c r="F335" s="8"/>
      <c r="G335" s="8"/>
      <c r="H335" s="8" t="s">
        <v>217</v>
      </c>
      <c r="I335" s="8"/>
      <c r="J335" s="8"/>
      <c r="K335" s="8"/>
      <c r="L335" s="9">
        <v>426798.45</v>
      </c>
      <c r="M335" s="9">
        <v>426798.45</v>
      </c>
      <c r="N335" s="9">
        <f t="shared" si="8"/>
        <v>100</v>
      </c>
    </row>
    <row r="336" spans="1:14" ht="15" customHeight="1" outlineLevel="2">
      <c r="A336" s="7" t="s">
        <v>221</v>
      </c>
      <c r="B336" s="8" t="s">
        <v>46</v>
      </c>
      <c r="C336" s="8" t="s">
        <v>222</v>
      </c>
      <c r="D336" s="8" t="s">
        <v>11</v>
      </c>
      <c r="E336" s="8" t="s">
        <v>12</v>
      </c>
      <c r="F336" s="8" t="s">
        <v>12</v>
      </c>
      <c r="G336" s="8"/>
      <c r="H336" s="8"/>
      <c r="I336" s="8"/>
      <c r="J336" s="8"/>
      <c r="K336" s="8"/>
      <c r="L336" s="9">
        <f>L337+L340+L345+L348</f>
        <v>5764794.6399999997</v>
      </c>
      <c r="M336" s="9">
        <f>M337+M340+M345+M348</f>
        <v>4247311.93</v>
      </c>
      <c r="N336" s="9">
        <f t="shared" si="8"/>
        <v>73.676725629206459</v>
      </c>
    </row>
    <row r="337" spans="1:14" ht="77.25" customHeight="1" outlineLevel="3">
      <c r="A337" s="7" t="s">
        <v>223</v>
      </c>
      <c r="B337" s="8" t="s">
        <v>46</v>
      </c>
      <c r="C337" s="8" t="s">
        <v>222</v>
      </c>
      <c r="D337" s="8" t="s">
        <v>224</v>
      </c>
      <c r="E337" s="8" t="s">
        <v>12</v>
      </c>
      <c r="F337" s="8" t="s">
        <v>12</v>
      </c>
      <c r="G337" s="8"/>
      <c r="H337" s="8"/>
      <c r="I337" s="8"/>
      <c r="J337" s="8"/>
      <c r="K337" s="8"/>
      <c r="L337" s="9">
        <f>L338</f>
        <v>1147377</v>
      </c>
      <c r="M337" s="9">
        <f>M338</f>
        <v>918698.98</v>
      </c>
      <c r="N337" s="9">
        <f t="shared" si="8"/>
        <v>80.069495902393015</v>
      </c>
    </row>
    <row r="338" spans="1:14" ht="44.25" customHeight="1" outlineLevel="4">
      <c r="A338" s="7" t="s">
        <v>225</v>
      </c>
      <c r="B338" s="8" t="s">
        <v>46</v>
      </c>
      <c r="C338" s="8" t="s">
        <v>222</v>
      </c>
      <c r="D338" s="8" t="s">
        <v>224</v>
      </c>
      <c r="E338" s="8" t="s">
        <v>226</v>
      </c>
      <c r="F338" s="8" t="s">
        <v>12</v>
      </c>
      <c r="G338" s="8"/>
      <c r="H338" s="8"/>
      <c r="I338" s="8"/>
      <c r="J338" s="8"/>
      <c r="K338" s="8"/>
      <c r="L338" s="9">
        <f>L339</f>
        <v>1147377</v>
      </c>
      <c r="M338" s="9">
        <f>M339</f>
        <v>918698.98</v>
      </c>
      <c r="N338" s="9">
        <f t="shared" si="8"/>
        <v>80.069495902393015</v>
      </c>
    </row>
    <row r="339" spans="1:14" ht="28.5" customHeight="1" outlineLevel="5">
      <c r="A339" s="7" t="s">
        <v>216</v>
      </c>
      <c r="B339" s="8" t="s">
        <v>46</v>
      </c>
      <c r="C339" s="8" t="s">
        <v>222</v>
      </c>
      <c r="D339" s="8" t="s">
        <v>224</v>
      </c>
      <c r="E339" s="8" t="s">
        <v>280</v>
      </c>
      <c r="F339" s="8" t="s">
        <v>12</v>
      </c>
      <c r="G339" s="8"/>
      <c r="H339" s="8" t="s">
        <v>217</v>
      </c>
      <c r="I339" s="8"/>
      <c r="J339" s="8"/>
      <c r="K339" s="8"/>
      <c r="L339" s="9">
        <v>1147377</v>
      </c>
      <c r="M339" s="9">
        <v>918698.98</v>
      </c>
      <c r="N339" s="9">
        <f t="shared" si="8"/>
        <v>80.069495902393015</v>
      </c>
    </row>
    <row r="340" spans="1:14" ht="104.25" customHeight="1" outlineLevel="3">
      <c r="A340" s="7" t="s">
        <v>227</v>
      </c>
      <c r="B340" s="8" t="s">
        <v>46</v>
      </c>
      <c r="C340" s="8" t="s">
        <v>222</v>
      </c>
      <c r="D340" s="8" t="s">
        <v>228</v>
      </c>
      <c r="E340" s="8" t="s">
        <v>12</v>
      </c>
      <c r="F340" s="8" t="s">
        <v>12</v>
      </c>
      <c r="G340" s="8"/>
      <c r="H340" s="8"/>
      <c r="I340" s="8"/>
      <c r="J340" s="8"/>
      <c r="K340" s="8"/>
      <c r="L340" s="9">
        <f>L341+L343</f>
        <v>3589312</v>
      </c>
      <c r="M340" s="9">
        <f>M341+M343</f>
        <v>2342011.33</v>
      </c>
      <c r="N340" s="9">
        <f t="shared" si="8"/>
        <v>65.249589057735861</v>
      </c>
    </row>
    <row r="341" spans="1:14" ht="42.75" customHeight="1" outlineLevel="4">
      <c r="A341" s="7" t="s">
        <v>176</v>
      </c>
      <c r="B341" s="8" t="s">
        <v>46</v>
      </c>
      <c r="C341" s="8" t="s">
        <v>222</v>
      </c>
      <c r="D341" s="8" t="s">
        <v>228</v>
      </c>
      <c r="E341" s="8" t="s">
        <v>177</v>
      </c>
      <c r="F341" s="8" t="s">
        <v>12</v>
      </c>
      <c r="G341" s="8"/>
      <c r="H341" s="8"/>
      <c r="I341" s="8"/>
      <c r="J341" s="8"/>
      <c r="K341" s="8"/>
      <c r="L341" s="9">
        <f>L342</f>
        <v>2821325</v>
      </c>
      <c r="M341" s="9">
        <f>M342</f>
        <v>1792055.08</v>
      </c>
      <c r="N341" s="9">
        <f t="shared" si="8"/>
        <v>63.518207934215312</v>
      </c>
    </row>
    <row r="342" spans="1:14" ht="28.5" customHeight="1" outlineLevel="5">
      <c r="A342" s="7" t="s">
        <v>216</v>
      </c>
      <c r="B342" s="8" t="s">
        <v>46</v>
      </c>
      <c r="C342" s="8" t="s">
        <v>222</v>
      </c>
      <c r="D342" s="8" t="s">
        <v>228</v>
      </c>
      <c r="E342" s="8" t="s">
        <v>177</v>
      </c>
      <c r="F342" s="8" t="s">
        <v>12</v>
      </c>
      <c r="G342" s="8"/>
      <c r="H342" s="8" t="s">
        <v>217</v>
      </c>
      <c r="I342" s="8"/>
      <c r="J342" s="8"/>
      <c r="K342" s="8"/>
      <c r="L342" s="9">
        <v>2821325</v>
      </c>
      <c r="M342" s="9">
        <v>1792055.08</v>
      </c>
      <c r="N342" s="9">
        <f t="shared" si="8"/>
        <v>63.518207934215312</v>
      </c>
    </row>
    <row r="343" spans="1:14" ht="43.5" customHeight="1" outlineLevel="4">
      <c r="A343" s="7" t="s">
        <v>229</v>
      </c>
      <c r="B343" s="8" t="s">
        <v>46</v>
      </c>
      <c r="C343" s="8" t="s">
        <v>222</v>
      </c>
      <c r="D343" s="8" t="s">
        <v>228</v>
      </c>
      <c r="E343" s="8" t="s">
        <v>230</v>
      </c>
      <c r="F343" s="8" t="s">
        <v>12</v>
      </c>
      <c r="G343" s="8"/>
      <c r="H343" s="8"/>
      <c r="I343" s="8"/>
      <c r="J343" s="8"/>
      <c r="K343" s="8"/>
      <c r="L343" s="9">
        <f>L344</f>
        <v>767987</v>
      </c>
      <c r="M343" s="9">
        <f>M344</f>
        <v>549956.25</v>
      </c>
      <c r="N343" s="9">
        <f t="shared" si="8"/>
        <v>71.610098868861058</v>
      </c>
    </row>
    <row r="344" spans="1:14" ht="28.5" customHeight="1" outlineLevel="5">
      <c r="A344" s="7" t="s">
        <v>216</v>
      </c>
      <c r="B344" s="8" t="s">
        <v>46</v>
      </c>
      <c r="C344" s="8" t="s">
        <v>222</v>
      </c>
      <c r="D344" s="8" t="s">
        <v>228</v>
      </c>
      <c r="E344" s="8" t="s">
        <v>230</v>
      </c>
      <c r="F344" s="8" t="s">
        <v>12</v>
      </c>
      <c r="G344" s="8"/>
      <c r="H344" s="8" t="s">
        <v>36</v>
      </c>
      <c r="I344" s="8"/>
      <c r="J344" s="8"/>
      <c r="K344" s="8"/>
      <c r="L344" s="9">
        <v>767987</v>
      </c>
      <c r="M344" s="9">
        <v>549956.25</v>
      </c>
      <c r="N344" s="9">
        <f t="shared" si="8"/>
        <v>71.610098868861058</v>
      </c>
    </row>
    <row r="345" spans="1:14" ht="81" customHeight="1" outlineLevel="3">
      <c r="A345" s="7" t="s">
        <v>231</v>
      </c>
      <c r="B345" s="8" t="s">
        <v>46</v>
      </c>
      <c r="C345" s="8" t="s">
        <v>222</v>
      </c>
      <c r="D345" s="8" t="s">
        <v>232</v>
      </c>
      <c r="E345" s="8" t="s">
        <v>12</v>
      </c>
      <c r="F345" s="8" t="s">
        <v>12</v>
      </c>
      <c r="G345" s="8"/>
      <c r="H345" s="8"/>
      <c r="I345" s="8"/>
      <c r="J345" s="8"/>
      <c r="K345" s="8"/>
      <c r="L345" s="9">
        <f>L346</f>
        <v>897303</v>
      </c>
      <c r="M345" s="9">
        <f>M346</f>
        <v>890175</v>
      </c>
      <c r="N345" s="9">
        <f t="shared" si="8"/>
        <v>99.20561950645434</v>
      </c>
    </row>
    <row r="346" spans="1:14" ht="63" customHeight="1" outlineLevel="4">
      <c r="A346" s="7" t="s">
        <v>233</v>
      </c>
      <c r="B346" s="8" t="s">
        <v>46</v>
      </c>
      <c r="C346" s="8" t="s">
        <v>222</v>
      </c>
      <c r="D346" s="8" t="s">
        <v>232</v>
      </c>
      <c r="E346" s="8" t="s">
        <v>234</v>
      </c>
      <c r="F346" s="8" t="s">
        <v>12</v>
      </c>
      <c r="G346" s="8"/>
      <c r="H346" s="8"/>
      <c r="I346" s="8"/>
      <c r="J346" s="8"/>
      <c r="K346" s="8"/>
      <c r="L346" s="9">
        <f>L347</f>
        <v>897303</v>
      </c>
      <c r="M346" s="9">
        <f>M347</f>
        <v>890175</v>
      </c>
      <c r="N346" s="9">
        <f t="shared" si="8"/>
        <v>99.20561950645434</v>
      </c>
    </row>
    <row r="347" spans="1:14" ht="29.25" customHeight="1" outlineLevel="5">
      <c r="A347" s="7" t="s">
        <v>58</v>
      </c>
      <c r="B347" s="8" t="s">
        <v>46</v>
      </c>
      <c r="C347" s="8" t="s">
        <v>222</v>
      </c>
      <c r="D347" s="8" t="s">
        <v>232</v>
      </c>
      <c r="E347" s="8" t="s">
        <v>234</v>
      </c>
      <c r="F347" s="8" t="s">
        <v>12</v>
      </c>
      <c r="G347" s="8"/>
      <c r="H347" s="8" t="s">
        <v>59</v>
      </c>
      <c r="I347" s="8"/>
      <c r="J347" s="8"/>
      <c r="K347" s="8"/>
      <c r="L347" s="9">
        <v>897303</v>
      </c>
      <c r="M347" s="9">
        <v>890175</v>
      </c>
      <c r="N347" s="9">
        <f t="shared" si="8"/>
        <v>99.20561950645434</v>
      </c>
    </row>
    <row r="348" spans="1:14" ht="28.5" customHeight="1" outlineLevel="3">
      <c r="A348" s="7" t="s">
        <v>235</v>
      </c>
      <c r="B348" s="8" t="s">
        <v>46</v>
      </c>
      <c r="C348" s="8" t="s">
        <v>222</v>
      </c>
      <c r="D348" s="8" t="s">
        <v>236</v>
      </c>
      <c r="E348" s="8" t="s">
        <v>12</v>
      </c>
      <c r="F348" s="8" t="s">
        <v>12</v>
      </c>
      <c r="G348" s="8"/>
      <c r="H348" s="8"/>
      <c r="I348" s="8"/>
      <c r="J348" s="8"/>
      <c r="K348" s="8"/>
      <c r="L348" s="9">
        <f>L349</f>
        <v>130802.64</v>
      </c>
      <c r="M348" s="9">
        <f>M349</f>
        <v>96426.62</v>
      </c>
      <c r="N348" s="9">
        <f t="shared" si="8"/>
        <v>73.719169582509949</v>
      </c>
    </row>
    <row r="349" spans="1:14" ht="42.75" customHeight="1" outlineLevel="4">
      <c r="A349" s="7" t="s">
        <v>176</v>
      </c>
      <c r="B349" s="8" t="s">
        <v>46</v>
      </c>
      <c r="C349" s="8" t="s">
        <v>222</v>
      </c>
      <c r="D349" s="8" t="s">
        <v>236</v>
      </c>
      <c r="E349" s="8" t="s">
        <v>177</v>
      </c>
      <c r="F349" s="8" t="s">
        <v>12</v>
      </c>
      <c r="G349" s="8"/>
      <c r="H349" s="8"/>
      <c r="I349" s="8"/>
      <c r="J349" s="8"/>
      <c r="K349" s="8"/>
      <c r="L349" s="9">
        <f>L350</f>
        <v>130802.64</v>
      </c>
      <c r="M349" s="9">
        <f>M350</f>
        <v>96426.62</v>
      </c>
      <c r="N349" s="9">
        <f t="shared" si="8"/>
        <v>73.719169582509949</v>
      </c>
    </row>
    <row r="350" spans="1:14" ht="28.5" customHeight="1" outlineLevel="5">
      <c r="A350" s="7" t="s">
        <v>216</v>
      </c>
      <c r="B350" s="8" t="s">
        <v>46</v>
      </c>
      <c r="C350" s="8" t="s">
        <v>222</v>
      </c>
      <c r="D350" s="8" t="s">
        <v>236</v>
      </c>
      <c r="E350" s="8" t="s">
        <v>177</v>
      </c>
      <c r="F350" s="8" t="s">
        <v>12</v>
      </c>
      <c r="G350" s="8"/>
      <c r="H350" s="8" t="s">
        <v>217</v>
      </c>
      <c r="I350" s="8"/>
      <c r="J350" s="8"/>
      <c r="K350" s="8"/>
      <c r="L350" s="9">
        <v>130802.64</v>
      </c>
      <c r="M350" s="9">
        <v>96426.62</v>
      </c>
      <c r="N350" s="9">
        <f t="shared" si="8"/>
        <v>73.719169582509949</v>
      </c>
    </row>
    <row r="351" spans="1:14" ht="28.5" customHeight="1" outlineLevel="2">
      <c r="A351" s="7" t="s">
        <v>237</v>
      </c>
      <c r="B351" s="8" t="s">
        <v>46</v>
      </c>
      <c r="C351" s="8" t="s">
        <v>238</v>
      </c>
      <c r="D351" s="8" t="s">
        <v>11</v>
      </c>
      <c r="E351" s="8" t="s">
        <v>12</v>
      </c>
      <c r="F351" s="8" t="s">
        <v>12</v>
      </c>
      <c r="G351" s="8"/>
      <c r="H351" s="8"/>
      <c r="I351" s="8"/>
      <c r="J351" s="8"/>
      <c r="K351" s="8"/>
      <c r="L351" s="9">
        <f>L352+L360+L367+L375</f>
        <v>792480</v>
      </c>
      <c r="M351" s="9">
        <f>M352+M360+M367+M375</f>
        <v>569566.96</v>
      </c>
      <c r="N351" s="9">
        <f t="shared" si="8"/>
        <v>71.871461740359379</v>
      </c>
    </row>
    <row r="352" spans="1:14" ht="103.5" customHeight="1" outlineLevel="3">
      <c r="A352" s="7" t="s">
        <v>69</v>
      </c>
      <c r="B352" s="8" t="s">
        <v>46</v>
      </c>
      <c r="C352" s="8" t="s">
        <v>238</v>
      </c>
      <c r="D352" s="8" t="s">
        <v>70</v>
      </c>
      <c r="E352" s="8" t="s">
        <v>12</v>
      </c>
      <c r="F352" s="8" t="s">
        <v>12</v>
      </c>
      <c r="G352" s="8"/>
      <c r="H352" s="8"/>
      <c r="I352" s="8"/>
      <c r="J352" s="8"/>
      <c r="K352" s="8"/>
      <c r="L352" s="9">
        <f>L353+L355+L357</f>
        <v>300592</v>
      </c>
      <c r="M352" s="9">
        <f>M353+M355+M357</f>
        <v>199110.08</v>
      </c>
      <c r="N352" s="9">
        <f t="shared" si="8"/>
        <v>66.239314419545423</v>
      </c>
    </row>
    <row r="353" spans="1:14" ht="29.25" customHeight="1" outlineLevel="4">
      <c r="A353" s="7" t="s">
        <v>19</v>
      </c>
      <c r="B353" s="8" t="s">
        <v>46</v>
      </c>
      <c r="C353" s="8" t="s">
        <v>238</v>
      </c>
      <c r="D353" s="8" t="s">
        <v>70</v>
      </c>
      <c r="E353" s="8" t="s">
        <v>20</v>
      </c>
      <c r="F353" s="8" t="s">
        <v>12</v>
      </c>
      <c r="G353" s="8"/>
      <c r="H353" s="8"/>
      <c r="I353" s="8"/>
      <c r="J353" s="8"/>
      <c r="K353" s="8"/>
      <c r="L353" s="9">
        <f>L354</f>
        <v>210656</v>
      </c>
      <c r="M353" s="9">
        <f>M354</f>
        <v>144381.84</v>
      </c>
      <c r="N353" s="9">
        <f t="shared" si="8"/>
        <v>68.539153881209174</v>
      </c>
    </row>
    <row r="354" spans="1:14" ht="15" customHeight="1" outlineLevel="5">
      <c r="A354" s="7" t="s">
        <v>21</v>
      </c>
      <c r="B354" s="8" t="s">
        <v>46</v>
      </c>
      <c r="C354" s="8" t="s">
        <v>238</v>
      </c>
      <c r="D354" s="8" t="s">
        <v>70</v>
      </c>
      <c r="E354" s="8" t="s">
        <v>20</v>
      </c>
      <c r="F354" s="8" t="s">
        <v>12</v>
      </c>
      <c r="G354" s="8"/>
      <c r="H354" s="8" t="s">
        <v>22</v>
      </c>
      <c r="I354" s="8"/>
      <c r="J354" s="8"/>
      <c r="K354" s="8"/>
      <c r="L354" s="9">
        <v>210656</v>
      </c>
      <c r="M354" s="9">
        <v>144381.84</v>
      </c>
      <c r="N354" s="9">
        <f t="shared" ref="N354:N418" si="10">M354/L354*100</f>
        <v>68.539153881209174</v>
      </c>
    </row>
    <row r="355" spans="1:14" ht="64.5" customHeight="1" outlineLevel="4">
      <c r="A355" s="7" t="s">
        <v>27</v>
      </c>
      <c r="B355" s="8" t="s">
        <v>46</v>
      </c>
      <c r="C355" s="8" t="s">
        <v>238</v>
      </c>
      <c r="D355" s="8" t="s">
        <v>70</v>
      </c>
      <c r="E355" s="8" t="s">
        <v>28</v>
      </c>
      <c r="F355" s="8" t="s">
        <v>12</v>
      </c>
      <c r="G355" s="8"/>
      <c r="H355" s="8"/>
      <c r="I355" s="8"/>
      <c r="J355" s="8"/>
      <c r="K355" s="8"/>
      <c r="L355" s="9">
        <f>L356</f>
        <v>62411</v>
      </c>
      <c r="M355" s="9">
        <f>M356</f>
        <v>45183.4</v>
      </c>
      <c r="N355" s="9">
        <f t="shared" si="10"/>
        <v>72.396532662511419</v>
      </c>
    </row>
    <row r="356" spans="1:14" ht="28.5" customHeight="1" outlineLevel="5">
      <c r="A356" s="7" t="s">
        <v>29</v>
      </c>
      <c r="B356" s="8" t="s">
        <v>46</v>
      </c>
      <c r="C356" s="8" t="s">
        <v>238</v>
      </c>
      <c r="D356" s="8" t="s">
        <v>70</v>
      </c>
      <c r="E356" s="8" t="s">
        <v>28</v>
      </c>
      <c r="F356" s="8" t="s">
        <v>12</v>
      </c>
      <c r="G356" s="8"/>
      <c r="H356" s="8" t="s">
        <v>30</v>
      </c>
      <c r="I356" s="8"/>
      <c r="J356" s="8"/>
      <c r="K356" s="8"/>
      <c r="L356" s="9">
        <v>62411</v>
      </c>
      <c r="M356" s="9">
        <v>45183.4</v>
      </c>
      <c r="N356" s="9">
        <f t="shared" si="10"/>
        <v>72.396532662511419</v>
      </c>
    </row>
    <row r="357" spans="1:14" ht="42.75" customHeight="1" outlineLevel="4">
      <c r="A357" s="7" t="s">
        <v>31</v>
      </c>
      <c r="B357" s="8" t="s">
        <v>46</v>
      </c>
      <c r="C357" s="8" t="s">
        <v>238</v>
      </c>
      <c r="D357" s="8" t="s">
        <v>70</v>
      </c>
      <c r="E357" s="8" t="s">
        <v>32</v>
      </c>
      <c r="F357" s="8" t="s">
        <v>12</v>
      </c>
      <c r="G357" s="8"/>
      <c r="H357" s="8"/>
      <c r="I357" s="8"/>
      <c r="J357" s="8"/>
      <c r="K357" s="8"/>
      <c r="L357" s="9">
        <f>L358+L359</f>
        <v>27525</v>
      </c>
      <c r="M357" s="9">
        <f>M358+M359</f>
        <v>9544.84</v>
      </c>
      <c r="N357" s="9">
        <f t="shared" si="10"/>
        <v>34.676984559491366</v>
      </c>
    </row>
    <row r="358" spans="1:14" ht="15" customHeight="1" outlineLevel="5">
      <c r="A358" s="7" t="s">
        <v>33</v>
      </c>
      <c r="B358" s="8" t="s">
        <v>46</v>
      </c>
      <c r="C358" s="8" t="s">
        <v>238</v>
      </c>
      <c r="D358" s="8" t="s">
        <v>70</v>
      </c>
      <c r="E358" s="8" t="s">
        <v>32</v>
      </c>
      <c r="F358" s="8" t="s">
        <v>12</v>
      </c>
      <c r="G358" s="8"/>
      <c r="H358" s="8" t="s">
        <v>34</v>
      </c>
      <c r="I358" s="8"/>
      <c r="J358" s="8"/>
      <c r="K358" s="8"/>
      <c r="L358" s="9">
        <v>10000</v>
      </c>
      <c r="M358" s="9">
        <v>4592.84</v>
      </c>
      <c r="N358" s="9">
        <f t="shared" si="10"/>
        <v>45.928400000000003</v>
      </c>
    </row>
    <row r="359" spans="1:14" ht="31.5" customHeight="1" outlineLevel="5">
      <c r="A359" s="7" t="s">
        <v>39</v>
      </c>
      <c r="B359" s="8" t="s">
        <v>46</v>
      </c>
      <c r="C359" s="8" t="s">
        <v>238</v>
      </c>
      <c r="D359" s="8" t="s">
        <v>70</v>
      </c>
      <c r="E359" s="8" t="s">
        <v>32</v>
      </c>
      <c r="F359" s="8" t="s">
        <v>12</v>
      </c>
      <c r="G359" s="8"/>
      <c r="H359" s="8" t="s">
        <v>40</v>
      </c>
      <c r="I359" s="8"/>
      <c r="J359" s="8"/>
      <c r="K359" s="8"/>
      <c r="L359" s="9">
        <v>17525</v>
      </c>
      <c r="M359" s="9">
        <v>4952</v>
      </c>
      <c r="N359" s="9">
        <f t="shared" si="10"/>
        <v>28.256776034236804</v>
      </c>
    </row>
    <row r="360" spans="1:14" ht="28.5" customHeight="1" outlineLevel="3">
      <c r="A360" s="7" t="s">
        <v>239</v>
      </c>
      <c r="B360" s="8" t="s">
        <v>46</v>
      </c>
      <c r="C360" s="8" t="s">
        <v>238</v>
      </c>
      <c r="D360" s="8" t="s">
        <v>240</v>
      </c>
      <c r="E360" s="8" t="s">
        <v>12</v>
      </c>
      <c r="F360" s="8" t="s">
        <v>12</v>
      </c>
      <c r="G360" s="8"/>
      <c r="H360" s="8"/>
      <c r="I360" s="8"/>
      <c r="J360" s="8"/>
      <c r="K360" s="8"/>
      <c r="L360" s="9">
        <f>L361+L363</f>
        <v>36000</v>
      </c>
      <c r="M360" s="9">
        <f>M361+M363</f>
        <v>18499</v>
      </c>
      <c r="N360" s="9">
        <f t="shared" si="10"/>
        <v>51.386111111111113</v>
      </c>
    </row>
    <row r="361" spans="1:14" ht="42.75" customHeight="1" outlineLevel="4">
      <c r="A361" s="7" t="s">
        <v>93</v>
      </c>
      <c r="B361" s="8" t="s">
        <v>46</v>
      </c>
      <c r="C361" s="8" t="s">
        <v>238</v>
      </c>
      <c r="D361" s="8" t="s">
        <v>240</v>
      </c>
      <c r="E361" s="8" t="s">
        <v>94</v>
      </c>
      <c r="F361" s="8" t="s">
        <v>12</v>
      </c>
      <c r="G361" s="8"/>
      <c r="H361" s="8"/>
      <c r="I361" s="8"/>
      <c r="J361" s="8"/>
      <c r="K361" s="8"/>
      <c r="L361" s="9">
        <f>L362</f>
        <v>0</v>
      </c>
      <c r="M361" s="9">
        <f>M362</f>
        <v>0</v>
      </c>
      <c r="N361" s="9">
        <v>0</v>
      </c>
    </row>
    <row r="362" spans="1:14" ht="28.5" customHeight="1" outlineLevel="5">
      <c r="A362" s="7" t="s">
        <v>52</v>
      </c>
      <c r="B362" s="8" t="s">
        <v>46</v>
      </c>
      <c r="C362" s="8" t="s">
        <v>238</v>
      </c>
      <c r="D362" s="8" t="s">
        <v>240</v>
      </c>
      <c r="E362" s="8" t="s">
        <v>94</v>
      </c>
      <c r="F362" s="8" t="s">
        <v>12</v>
      </c>
      <c r="G362" s="8"/>
      <c r="H362" s="8" t="s">
        <v>53</v>
      </c>
      <c r="I362" s="8"/>
      <c r="J362" s="8"/>
      <c r="K362" s="8"/>
      <c r="L362" s="9">
        <v>0</v>
      </c>
      <c r="M362" s="9">
        <v>0</v>
      </c>
      <c r="N362" s="9">
        <v>0</v>
      </c>
    </row>
    <row r="363" spans="1:14" ht="42.75" customHeight="1" outlineLevel="4">
      <c r="A363" s="7" t="s">
        <v>31</v>
      </c>
      <c r="B363" s="8" t="s">
        <v>46</v>
      </c>
      <c r="C363" s="8" t="s">
        <v>238</v>
      </c>
      <c r="D363" s="8" t="s">
        <v>240</v>
      </c>
      <c r="E363" s="8" t="s">
        <v>32</v>
      </c>
      <c r="F363" s="8" t="s">
        <v>12</v>
      </c>
      <c r="G363" s="8"/>
      <c r="H363" s="8"/>
      <c r="I363" s="8"/>
      <c r="J363" s="8"/>
      <c r="K363" s="8"/>
      <c r="L363" s="9">
        <f>L364+L365+L366</f>
        <v>36000</v>
      </c>
      <c r="M363" s="9">
        <f>M364+M365+M366</f>
        <v>18499</v>
      </c>
      <c r="N363" s="9">
        <f t="shared" si="10"/>
        <v>51.386111111111113</v>
      </c>
    </row>
    <row r="364" spans="1:14" ht="28.5" customHeight="1" outlineLevel="5">
      <c r="A364" s="7" t="s">
        <v>37</v>
      </c>
      <c r="B364" s="8" t="s">
        <v>46</v>
      </c>
      <c r="C364" s="8" t="s">
        <v>238</v>
      </c>
      <c r="D364" s="8" t="s">
        <v>240</v>
      </c>
      <c r="E364" s="8" t="s">
        <v>32</v>
      </c>
      <c r="F364" s="8" t="s">
        <v>12</v>
      </c>
      <c r="G364" s="8"/>
      <c r="H364" s="8" t="s">
        <v>38</v>
      </c>
      <c r="I364" s="8"/>
      <c r="J364" s="8"/>
      <c r="K364" s="8"/>
      <c r="L364" s="9">
        <v>5501</v>
      </c>
      <c r="M364" s="9">
        <v>5000</v>
      </c>
      <c r="N364" s="9">
        <f t="shared" si="10"/>
        <v>90.892564988183963</v>
      </c>
    </row>
    <row r="365" spans="1:14" ht="28.5" customHeight="1" outlineLevel="5">
      <c r="A365" s="7" t="s">
        <v>58</v>
      </c>
      <c r="B365" s="8" t="s">
        <v>46</v>
      </c>
      <c r="C365" s="8" t="s">
        <v>325</v>
      </c>
      <c r="D365" s="8" t="s">
        <v>240</v>
      </c>
      <c r="E365" s="8" t="s">
        <v>32</v>
      </c>
      <c r="F365" s="8"/>
      <c r="G365" s="8"/>
      <c r="H365" s="8" t="s">
        <v>59</v>
      </c>
      <c r="I365" s="8"/>
      <c r="J365" s="8"/>
      <c r="K365" s="8"/>
      <c r="L365" s="9">
        <v>28999</v>
      </c>
      <c r="M365" s="9">
        <v>11999</v>
      </c>
      <c r="N365" s="9">
        <f t="shared" si="10"/>
        <v>41.377288872030071</v>
      </c>
    </row>
    <row r="366" spans="1:14" ht="30.75" customHeight="1" outlineLevel="5">
      <c r="A366" s="7" t="s">
        <v>39</v>
      </c>
      <c r="B366" s="8" t="s">
        <v>46</v>
      </c>
      <c r="C366" s="8" t="s">
        <v>238</v>
      </c>
      <c r="D366" s="8" t="s">
        <v>240</v>
      </c>
      <c r="E366" s="8" t="s">
        <v>32</v>
      </c>
      <c r="F366" s="8" t="s">
        <v>12</v>
      </c>
      <c r="G366" s="8"/>
      <c r="H366" s="8" t="s">
        <v>40</v>
      </c>
      <c r="I366" s="8"/>
      <c r="J366" s="8"/>
      <c r="K366" s="8"/>
      <c r="L366" s="9">
        <v>1500</v>
      </c>
      <c r="M366" s="9">
        <v>1500</v>
      </c>
      <c r="N366" s="9">
        <f t="shared" si="10"/>
        <v>100</v>
      </c>
    </row>
    <row r="367" spans="1:14" ht="104.25" customHeight="1" outlineLevel="3">
      <c r="A367" s="7" t="s">
        <v>227</v>
      </c>
      <c r="B367" s="8" t="s">
        <v>46</v>
      </c>
      <c r="C367" s="8" t="s">
        <v>238</v>
      </c>
      <c r="D367" s="8" t="s">
        <v>228</v>
      </c>
      <c r="E367" s="8" t="s">
        <v>12</v>
      </c>
      <c r="F367" s="8" t="s">
        <v>12</v>
      </c>
      <c r="G367" s="8"/>
      <c r="H367" s="8"/>
      <c r="I367" s="8"/>
      <c r="J367" s="8"/>
      <c r="K367" s="8"/>
      <c r="L367" s="9">
        <f>L368+L370+L372</f>
        <v>450888</v>
      </c>
      <c r="M367" s="9">
        <f>M368+M370+M372</f>
        <v>346957.88</v>
      </c>
      <c r="N367" s="9">
        <f t="shared" si="10"/>
        <v>76.949903301928629</v>
      </c>
    </row>
    <row r="368" spans="1:14" ht="31.5" customHeight="1" outlineLevel="4">
      <c r="A368" s="7" t="s">
        <v>19</v>
      </c>
      <c r="B368" s="8" t="s">
        <v>46</v>
      </c>
      <c r="C368" s="8" t="s">
        <v>238</v>
      </c>
      <c r="D368" s="8" t="s">
        <v>228</v>
      </c>
      <c r="E368" s="8" t="s">
        <v>20</v>
      </c>
      <c r="F368" s="8" t="s">
        <v>12</v>
      </c>
      <c r="G368" s="8"/>
      <c r="H368" s="8"/>
      <c r="I368" s="8"/>
      <c r="J368" s="8"/>
      <c r="K368" s="8"/>
      <c r="L368" s="9">
        <f>L369</f>
        <v>315000</v>
      </c>
      <c r="M368" s="9">
        <f>M369</f>
        <v>254005.18</v>
      </c>
      <c r="N368" s="9">
        <f t="shared" si="10"/>
        <v>80.63656507936507</v>
      </c>
    </row>
    <row r="369" spans="1:14" ht="20.25" customHeight="1" outlineLevel="5">
      <c r="A369" s="7" t="s">
        <v>21</v>
      </c>
      <c r="B369" s="8" t="s">
        <v>46</v>
      </c>
      <c r="C369" s="8" t="s">
        <v>238</v>
      </c>
      <c r="D369" s="8" t="s">
        <v>228</v>
      </c>
      <c r="E369" s="8" t="s">
        <v>20</v>
      </c>
      <c r="F369" s="8" t="s">
        <v>12</v>
      </c>
      <c r="G369" s="8"/>
      <c r="H369" s="8" t="s">
        <v>22</v>
      </c>
      <c r="I369" s="8"/>
      <c r="J369" s="8"/>
      <c r="K369" s="8"/>
      <c r="L369" s="9">
        <v>315000</v>
      </c>
      <c r="M369" s="9">
        <v>254005.18</v>
      </c>
      <c r="N369" s="9">
        <f t="shared" si="10"/>
        <v>80.63656507936507</v>
      </c>
    </row>
    <row r="370" spans="1:14" ht="64.5" customHeight="1" outlineLevel="4">
      <c r="A370" s="7" t="s">
        <v>27</v>
      </c>
      <c r="B370" s="8" t="s">
        <v>46</v>
      </c>
      <c r="C370" s="8" t="s">
        <v>238</v>
      </c>
      <c r="D370" s="8" t="s">
        <v>228</v>
      </c>
      <c r="E370" s="8" t="s">
        <v>28</v>
      </c>
      <c r="F370" s="8" t="s">
        <v>12</v>
      </c>
      <c r="G370" s="8"/>
      <c r="H370" s="8"/>
      <c r="I370" s="8"/>
      <c r="J370" s="8"/>
      <c r="K370" s="8"/>
      <c r="L370" s="9">
        <f>L371</f>
        <v>94000</v>
      </c>
      <c r="M370" s="9">
        <f>M371</f>
        <v>74358.179999999993</v>
      </c>
      <c r="N370" s="9">
        <f t="shared" si="10"/>
        <v>79.10444680851063</v>
      </c>
    </row>
    <row r="371" spans="1:14" ht="33.75" customHeight="1" outlineLevel="5">
      <c r="A371" s="7" t="s">
        <v>29</v>
      </c>
      <c r="B371" s="8" t="s">
        <v>46</v>
      </c>
      <c r="C371" s="8" t="s">
        <v>238</v>
      </c>
      <c r="D371" s="8" t="s">
        <v>228</v>
      </c>
      <c r="E371" s="8" t="s">
        <v>28</v>
      </c>
      <c r="F371" s="8" t="s">
        <v>12</v>
      </c>
      <c r="G371" s="8"/>
      <c r="H371" s="8" t="s">
        <v>30</v>
      </c>
      <c r="I371" s="8"/>
      <c r="J371" s="8"/>
      <c r="K371" s="8"/>
      <c r="L371" s="9">
        <v>94000</v>
      </c>
      <c r="M371" s="9">
        <v>74358.179999999993</v>
      </c>
      <c r="N371" s="9">
        <f t="shared" si="10"/>
        <v>79.10444680851063</v>
      </c>
    </row>
    <row r="372" spans="1:14" ht="42.75" customHeight="1" outlineLevel="4">
      <c r="A372" s="7" t="s">
        <v>31</v>
      </c>
      <c r="B372" s="8" t="s">
        <v>46</v>
      </c>
      <c r="C372" s="8" t="s">
        <v>238</v>
      </c>
      <c r="D372" s="8" t="s">
        <v>228</v>
      </c>
      <c r="E372" s="8" t="s">
        <v>32</v>
      </c>
      <c r="F372" s="8" t="s">
        <v>12</v>
      </c>
      <c r="G372" s="8"/>
      <c r="H372" s="8"/>
      <c r="I372" s="8"/>
      <c r="J372" s="8"/>
      <c r="K372" s="8"/>
      <c r="L372" s="9">
        <f>L373+L374</f>
        <v>41888</v>
      </c>
      <c r="M372" s="9">
        <f>M373+M374</f>
        <v>18594.52</v>
      </c>
      <c r="N372" s="9">
        <f t="shared" si="10"/>
        <v>44.391042780748663</v>
      </c>
    </row>
    <row r="373" spans="1:14" ht="15" customHeight="1" outlineLevel="5">
      <c r="A373" s="7" t="s">
        <v>33</v>
      </c>
      <c r="B373" s="8" t="s">
        <v>46</v>
      </c>
      <c r="C373" s="8" t="s">
        <v>238</v>
      </c>
      <c r="D373" s="8" t="s">
        <v>228</v>
      </c>
      <c r="E373" s="8" t="s">
        <v>32</v>
      </c>
      <c r="F373" s="8" t="s">
        <v>12</v>
      </c>
      <c r="G373" s="8"/>
      <c r="H373" s="8" t="s">
        <v>34</v>
      </c>
      <c r="I373" s="8"/>
      <c r="J373" s="8"/>
      <c r="K373" s="8"/>
      <c r="L373" s="9">
        <v>21500</v>
      </c>
      <c r="M373" s="9">
        <v>11175.57</v>
      </c>
      <c r="N373" s="9">
        <f t="shared" si="10"/>
        <v>51.979395348837208</v>
      </c>
    </row>
    <row r="374" spans="1:14" ht="33" customHeight="1" outlineLevel="5">
      <c r="A374" s="7" t="s">
        <v>39</v>
      </c>
      <c r="B374" s="8" t="s">
        <v>46</v>
      </c>
      <c r="C374" s="8" t="s">
        <v>238</v>
      </c>
      <c r="D374" s="8" t="s">
        <v>228</v>
      </c>
      <c r="E374" s="8" t="s">
        <v>32</v>
      </c>
      <c r="F374" s="8" t="s">
        <v>12</v>
      </c>
      <c r="G374" s="8"/>
      <c r="H374" s="8" t="s">
        <v>40</v>
      </c>
      <c r="I374" s="8"/>
      <c r="J374" s="8"/>
      <c r="K374" s="8"/>
      <c r="L374" s="9">
        <v>20388</v>
      </c>
      <c r="M374" s="9">
        <v>7418.95</v>
      </c>
      <c r="N374" s="9">
        <f t="shared" si="10"/>
        <v>36.388807141455757</v>
      </c>
    </row>
    <row r="375" spans="1:14" ht="30.75" customHeight="1" outlineLevel="3">
      <c r="A375" s="7" t="s">
        <v>241</v>
      </c>
      <c r="B375" s="8" t="s">
        <v>46</v>
      </c>
      <c r="C375" s="8" t="s">
        <v>238</v>
      </c>
      <c r="D375" s="8" t="s">
        <v>242</v>
      </c>
      <c r="E375" s="8" t="s">
        <v>12</v>
      </c>
      <c r="F375" s="8" t="s">
        <v>12</v>
      </c>
      <c r="G375" s="8"/>
      <c r="H375" s="8"/>
      <c r="I375" s="8"/>
      <c r="J375" s="8"/>
      <c r="K375" s="8"/>
      <c r="L375" s="9">
        <f>L376</f>
        <v>5000</v>
      </c>
      <c r="M375" s="9">
        <f>M376</f>
        <v>5000</v>
      </c>
      <c r="N375" s="9">
        <f t="shared" si="10"/>
        <v>100</v>
      </c>
    </row>
    <row r="376" spans="1:14" ht="27.75" customHeight="1" outlineLevel="4">
      <c r="A376" s="7" t="s">
        <v>176</v>
      </c>
      <c r="B376" s="8" t="s">
        <v>46</v>
      </c>
      <c r="C376" s="8" t="s">
        <v>238</v>
      </c>
      <c r="D376" s="8" t="s">
        <v>242</v>
      </c>
      <c r="E376" s="8" t="s">
        <v>177</v>
      </c>
      <c r="F376" s="8" t="s">
        <v>12</v>
      </c>
      <c r="G376" s="8"/>
      <c r="H376" s="8"/>
      <c r="I376" s="8"/>
      <c r="J376" s="8"/>
      <c r="K376" s="8"/>
      <c r="L376" s="9">
        <f>L377</f>
        <v>5000</v>
      </c>
      <c r="M376" s="9">
        <f>M377</f>
        <v>5000</v>
      </c>
      <c r="N376" s="9">
        <f t="shared" si="10"/>
        <v>100</v>
      </c>
    </row>
    <row r="377" spans="1:14" ht="48" customHeight="1" outlineLevel="5">
      <c r="A377" s="7" t="s">
        <v>178</v>
      </c>
      <c r="B377" s="8" t="s">
        <v>46</v>
      </c>
      <c r="C377" s="8" t="s">
        <v>238</v>
      </c>
      <c r="D377" s="8" t="s">
        <v>242</v>
      </c>
      <c r="E377" s="8" t="s">
        <v>177</v>
      </c>
      <c r="F377" s="8" t="s">
        <v>12</v>
      </c>
      <c r="G377" s="8"/>
      <c r="H377" s="8" t="s">
        <v>179</v>
      </c>
      <c r="I377" s="8"/>
      <c r="J377" s="8"/>
      <c r="K377" s="8"/>
      <c r="L377" s="9">
        <v>5000</v>
      </c>
      <c r="M377" s="9">
        <v>5000</v>
      </c>
      <c r="N377" s="9">
        <f t="shared" si="10"/>
        <v>100</v>
      </c>
    </row>
    <row r="378" spans="1:14" ht="15" customHeight="1" outlineLevel="1">
      <c r="A378" s="7" t="s">
        <v>243</v>
      </c>
      <c r="B378" s="8" t="s">
        <v>46</v>
      </c>
      <c r="C378" s="8" t="s">
        <v>244</v>
      </c>
      <c r="D378" s="8" t="s">
        <v>11</v>
      </c>
      <c r="E378" s="8" t="s">
        <v>12</v>
      </c>
      <c r="F378" s="8" t="s">
        <v>12</v>
      </c>
      <c r="G378" s="8"/>
      <c r="H378" s="8"/>
      <c r="I378" s="8"/>
      <c r="J378" s="8"/>
      <c r="K378" s="8"/>
      <c r="L378" s="9">
        <f t="shared" ref="L378:M380" si="11">L379</f>
        <v>12213701</v>
      </c>
      <c r="M378" s="9">
        <f t="shared" si="11"/>
        <v>9586484</v>
      </c>
      <c r="N378" s="9">
        <f t="shared" si="10"/>
        <v>78.489591320435963</v>
      </c>
    </row>
    <row r="379" spans="1:14" ht="15" customHeight="1" outlineLevel="2">
      <c r="A379" s="7" t="s">
        <v>245</v>
      </c>
      <c r="B379" s="8" t="s">
        <v>46</v>
      </c>
      <c r="C379" s="8" t="s">
        <v>246</v>
      </c>
      <c r="D379" s="8" t="s">
        <v>11</v>
      </c>
      <c r="E379" s="8" t="s">
        <v>12</v>
      </c>
      <c r="F379" s="8" t="s">
        <v>12</v>
      </c>
      <c r="G379" s="8"/>
      <c r="H379" s="8"/>
      <c r="I379" s="8"/>
      <c r="J379" s="8"/>
      <c r="K379" s="8"/>
      <c r="L379" s="9">
        <f t="shared" si="11"/>
        <v>12213701</v>
      </c>
      <c r="M379" s="9">
        <f t="shared" si="11"/>
        <v>9586484</v>
      </c>
      <c r="N379" s="9">
        <f t="shared" si="10"/>
        <v>78.489591320435963</v>
      </c>
    </row>
    <row r="380" spans="1:14" ht="28.5" customHeight="1" outlineLevel="3">
      <c r="A380" s="7" t="s">
        <v>247</v>
      </c>
      <c r="B380" s="8" t="s">
        <v>46</v>
      </c>
      <c r="C380" s="8" t="s">
        <v>246</v>
      </c>
      <c r="D380" s="8" t="s">
        <v>248</v>
      </c>
      <c r="E380" s="8" t="s">
        <v>12</v>
      </c>
      <c r="F380" s="8" t="s">
        <v>12</v>
      </c>
      <c r="G380" s="8"/>
      <c r="H380" s="8"/>
      <c r="I380" s="8"/>
      <c r="J380" s="8"/>
      <c r="K380" s="8"/>
      <c r="L380" s="9">
        <f t="shared" si="11"/>
        <v>12213701</v>
      </c>
      <c r="M380" s="9">
        <f t="shared" si="11"/>
        <v>9586484</v>
      </c>
      <c r="N380" s="9">
        <f t="shared" si="10"/>
        <v>78.489591320435963</v>
      </c>
    </row>
    <row r="381" spans="1:14" ht="76.5" customHeight="1" outlineLevel="4">
      <c r="A381" s="7" t="s">
        <v>202</v>
      </c>
      <c r="B381" s="8" t="s">
        <v>46</v>
      </c>
      <c r="C381" s="8" t="s">
        <v>246</v>
      </c>
      <c r="D381" s="8" t="s">
        <v>248</v>
      </c>
      <c r="E381" s="8" t="s">
        <v>203</v>
      </c>
      <c r="F381" s="8" t="s">
        <v>12</v>
      </c>
      <c r="G381" s="8"/>
      <c r="H381" s="8"/>
      <c r="I381" s="8"/>
      <c r="J381" s="8"/>
      <c r="K381" s="8"/>
      <c r="L381" s="9">
        <f>L382+L383+L384+L385+L386</f>
        <v>12213701</v>
      </c>
      <c r="M381" s="9">
        <f>M382+M383+M384+M385+M386</f>
        <v>9586484</v>
      </c>
      <c r="N381" s="9">
        <f t="shared" si="10"/>
        <v>78.489591320435963</v>
      </c>
    </row>
    <row r="382" spans="1:14" ht="15.75" customHeight="1" outlineLevel="5">
      <c r="A382" s="7" t="s">
        <v>21</v>
      </c>
      <c r="B382" s="8" t="s">
        <v>46</v>
      </c>
      <c r="C382" s="8" t="s">
        <v>246</v>
      </c>
      <c r="D382" s="8" t="s">
        <v>248</v>
      </c>
      <c r="E382" s="8" t="s">
        <v>203</v>
      </c>
      <c r="F382" s="8" t="s">
        <v>12</v>
      </c>
      <c r="G382" s="8"/>
      <c r="H382" s="8" t="s">
        <v>22</v>
      </c>
      <c r="I382" s="8"/>
      <c r="J382" s="8"/>
      <c r="K382" s="8"/>
      <c r="L382" s="9">
        <v>7678000</v>
      </c>
      <c r="M382" s="9">
        <v>6055000</v>
      </c>
      <c r="N382" s="9">
        <f t="shared" si="10"/>
        <v>78.861682729877572</v>
      </c>
    </row>
    <row r="383" spans="1:14" ht="28.5" customHeight="1" outlineLevel="5">
      <c r="A383" s="7" t="s">
        <v>29</v>
      </c>
      <c r="B383" s="8" t="s">
        <v>46</v>
      </c>
      <c r="C383" s="8" t="s">
        <v>246</v>
      </c>
      <c r="D383" s="8" t="s">
        <v>248</v>
      </c>
      <c r="E383" s="8" t="s">
        <v>203</v>
      </c>
      <c r="F383" s="8" t="s">
        <v>12</v>
      </c>
      <c r="G383" s="8"/>
      <c r="H383" s="8" t="s">
        <v>30</v>
      </c>
      <c r="I383" s="8"/>
      <c r="J383" s="8"/>
      <c r="K383" s="8"/>
      <c r="L383" s="9">
        <v>1423000</v>
      </c>
      <c r="M383" s="9">
        <v>1220000</v>
      </c>
      <c r="N383" s="9">
        <f t="shared" si="10"/>
        <v>85.734364019676732</v>
      </c>
    </row>
    <row r="384" spans="1:14" ht="28.5" customHeight="1" outlineLevel="5">
      <c r="A384" s="7" t="s">
        <v>54</v>
      </c>
      <c r="B384" s="8" t="s">
        <v>46</v>
      </c>
      <c r="C384" s="8" t="s">
        <v>246</v>
      </c>
      <c r="D384" s="8" t="s">
        <v>248</v>
      </c>
      <c r="E384" s="8" t="s">
        <v>203</v>
      </c>
      <c r="F384" s="8" t="s">
        <v>12</v>
      </c>
      <c r="G384" s="8"/>
      <c r="H384" s="8" t="s">
        <v>55</v>
      </c>
      <c r="I384" s="8"/>
      <c r="J384" s="8"/>
      <c r="K384" s="8"/>
      <c r="L384" s="9">
        <v>2426215</v>
      </c>
      <c r="M384" s="9">
        <v>1760000</v>
      </c>
      <c r="N384" s="9">
        <f t="shared" si="10"/>
        <v>72.540974315961279</v>
      </c>
    </row>
    <row r="385" spans="1:15" ht="16.5" customHeight="1" outlineLevel="5">
      <c r="A385" s="7" t="s">
        <v>43</v>
      </c>
      <c r="B385" s="8" t="s">
        <v>46</v>
      </c>
      <c r="C385" s="8" t="s">
        <v>246</v>
      </c>
      <c r="D385" s="8" t="s">
        <v>248</v>
      </c>
      <c r="E385" s="8" t="s">
        <v>203</v>
      </c>
      <c r="F385" s="8" t="s">
        <v>12</v>
      </c>
      <c r="G385" s="8"/>
      <c r="H385" s="8" t="s">
        <v>44</v>
      </c>
      <c r="I385" s="8"/>
      <c r="J385" s="8"/>
      <c r="K385" s="8"/>
      <c r="L385" s="9">
        <v>391486</v>
      </c>
      <c r="M385" s="9">
        <v>391484</v>
      </c>
      <c r="N385" s="9">
        <f t="shared" si="10"/>
        <v>99.999489126047933</v>
      </c>
    </row>
    <row r="386" spans="1:15" ht="15.75" customHeight="1" outlineLevel="5">
      <c r="A386" s="7" t="s">
        <v>140</v>
      </c>
      <c r="B386" s="8" t="s">
        <v>46</v>
      </c>
      <c r="C386" s="8" t="s">
        <v>246</v>
      </c>
      <c r="D386" s="8" t="s">
        <v>248</v>
      </c>
      <c r="E386" s="8" t="s">
        <v>203</v>
      </c>
      <c r="F386" s="8" t="s">
        <v>12</v>
      </c>
      <c r="G386" s="8"/>
      <c r="H386" s="8" t="s">
        <v>141</v>
      </c>
      <c r="I386" s="8"/>
      <c r="J386" s="8"/>
      <c r="K386" s="8"/>
      <c r="L386" s="9">
        <v>295000</v>
      </c>
      <c r="M386" s="9">
        <v>160000</v>
      </c>
      <c r="N386" s="9">
        <f t="shared" si="10"/>
        <v>54.237288135593218</v>
      </c>
      <c r="O386" s="12"/>
    </row>
    <row r="387" spans="1:15" ht="15" customHeight="1" outlineLevel="1">
      <c r="A387" s="7" t="s">
        <v>249</v>
      </c>
      <c r="B387" s="8" t="s">
        <v>46</v>
      </c>
      <c r="C387" s="8" t="s">
        <v>250</v>
      </c>
      <c r="D387" s="8" t="s">
        <v>11</v>
      </c>
      <c r="E387" s="8" t="s">
        <v>12</v>
      </c>
      <c r="F387" s="8" t="s">
        <v>12</v>
      </c>
      <c r="G387" s="8"/>
      <c r="H387" s="8"/>
      <c r="I387" s="8"/>
      <c r="J387" s="8"/>
      <c r="K387" s="8"/>
      <c r="L387" s="9">
        <f t="shared" ref="L387:M389" si="12">L388</f>
        <v>806400</v>
      </c>
      <c r="M387" s="9">
        <f t="shared" si="12"/>
        <v>679649.94</v>
      </c>
      <c r="N387" s="9">
        <f t="shared" si="10"/>
        <v>84.281986607142841</v>
      </c>
    </row>
    <row r="388" spans="1:15" ht="13.5" customHeight="1" outlineLevel="2">
      <c r="A388" s="7" t="s">
        <v>251</v>
      </c>
      <c r="B388" s="8" t="s">
        <v>46</v>
      </c>
      <c r="C388" s="8" t="s">
        <v>252</v>
      </c>
      <c r="D388" s="8" t="s">
        <v>11</v>
      </c>
      <c r="E388" s="8" t="s">
        <v>12</v>
      </c>
      <c r="F388" s="8" t="s">
        <v>12</v>
      </c>
      <c r="G388" s="8"/>
      <c r="H388" s="8"/>
      <c r="I388" s="8"/>
      <c r="J388" s="8"/>
      <c r="K388" s="8"/>
      <c r="L388" s="9">
        <f t="shared" si="12"/>
        <v>806400</v>
      </c>
      <c r="M388" s="9">
        <f t="shared" si="12"/>
        <v>679649.94</v>
      </c>
      <c r="N388" s="9">
        <f t="shared" si="10"/>
        <v>84.281986607142841</v>
      </c>
    </row>
    <row r="389" spans="1:15" ht="28.5" customHeight="1" outlineLevel="3">
      <c r="A389" s="7" t="s">
        <v>253</v>
      </c>
      <c r="B389" s="8" t="s">
        <v>46</v>
      </c>
      <c r="C389" s="8" t="s">
        <v>252</v>
      </c>
      <c r="D389" s="8" t="s">
        <v>254</v>
      </c>
      <c r="E389" s="8" t="s">
        <v>12</v>
      </c>
      <c r="F389" s="8" t="s">
        <v>12</v>
      </c>
      <c r="G389" s="8"/>
      <c r="H389" s="8"/>
      <c r="I389" s="8"/>
      <c r="J389" s="8"/>
      <c r="K389" s="8"/>
      <c r="L389" s="9">
        <f t="shared" si="12"/>
        <v>806400</v>
      </c>
      <c r="M389" s="9">
        <f t="shared" si="12"/>
        <v>679649.94</v>
      </c>
      <c r="N389" s="9">
        <f t="shared" si="10"/>
        <v>84.281986607142841</v>
      </c>
    </row>
    <row r="390" spans="1:15" ht="80.25" customHeight="1" outlineLevel="4">
      <c r="A390" s="7" t="s">
        <v>73</v>
      </c>
      <c r="B390" s="8" t="s">
        <v>46</v>
      </c>
      <c r="C390" s="8" t="s">
        <v>252</v>
      </c>
      <c r="D390" s="8" t="s">
        <v>254</v>
      </c>
      <c r="E390" s="8" t="s">
        <v>74</v>
      </c>
      <c r="F390" s="8" t="s">
        <v>12</v>
      </c>
      <c r="G390" s="8"/>
      <c r="H390" s="8"/>
      <c r="I390" s="8"/>
      <c r="J390" s="8"/>
      <c r="K390" s="8"/>
      <c r="L390" s="9">
        <f>L391+L392+L393+L394</f>
        <v>806400</v>
      </c>
      <c r="M390" s="9">
        <f>M391+M392+M393+M394</f>
        <v>679649.94</v>
      </c>
      <c r="N390" s="9">
        <f t="shared" si="10"/>
        <v>84.281986607142841</v>
      </c>
    </row>
    <row r="391" spans="1:15" ht="15.75" customHeight="1" outlineLevel="5">
      <c r="A391" s="7" t="s">
        <v>21</v>
      </c>
      <c r="B391" s="8" t="s">
        <v>46</v>
      </c>
      <c r="C391" s="8" t="s">
        <v>252</v>
      </c>
      <c r="D391" s="8" t="s">
        <v>254</v>
      </c>
      <c r="E391" s="8" t="s">
        <v>74</v>
      </c>
      <c r="F391" s="8" t="s">
        <v>12</v>
      </c>
      <c r="G391" s="8"/>
      <c r="H391" s="8" t="s">
        <v>22</v>
      </c>
      <c r="I391" s="8"/>
      <c r="J391" s="8"/>
      <c r="K391" s="8"/>
      <c r="L391" s="9">
        <v>272400</v>
      </c>
      <c r="M391" s="9">
        <v>204700</v>
      </c>
      <c r="N391" s="9">
        <f t="shared" si="10"/>
        <v>75.14684287812041</v>
      </c>
    </row>
    <row r="392" spans="1:15" ht="28.5" customHeight="1" outlineLevel="5">
      <c r="A392" s="7" t="s">
        <v>29</v>
      </c>
      <c r="B392" s="8" t="s">
        <v>46</v>
      </c>
      <c r="C392" s="8" t="s">
        <v>252</v>
      </c>
      <c r="D392" s="8" t="s">
        <v>254</v>
      </c>
      <c r="E392" s="8" t="s">
        <v>74</v>
      </c>
      <c r="F392" s="8" t="s">
        <v>12</v>
      </c>
      <c r="G392" s="8"/>
      <c r="H392" s="8" t="s">
        <v>30</v>
      </c>
      <c r="I392" s="8"/>
      <c r="J392" s="8"/>
      <c r="K392" s="8"/>
      <c r="L392" s="9">
        <v>72000</v>
      </c>
      <c r="M392" s="9">
        <v>56400</v>
      </c>
      <c r="N392" s="9">
        <f t="shared" si="10"/>
        <v>78.333333333333329</v>
      </c>
    </row>
    <row r="393" spans="1:15" ht="28.5" customHeight="1" outlineLevel="5">
      <c r="A393" s="7" t="s">
        <v>75</v>
      </c>
      <c r="B393" s="8" t="s">
        <v>46</v>
      </c>
      <c r="C393" s="8" t="s">
        <v>252</v>
      </c>
      <c r="D393" s="8" t="s">
        <v>254</v>
      </c>
      <c r="E393" s="8" t="s">
        <v>74</v>
      </c>
      <c r="F393" s="8" t="s">
        <v>12</v>
      </c>
      <c r="G393" s="8"/>
      <c r="H393" s="8" t="s">
        <v>76</v>
      </c>
      <c r="I393" s="8"/>
      <c r="J393" s="8"/>
      <c r="K393" s="8"/>
      <c r="L393" s="9">
        <v>461000</v>
      </c>
      <c r="M393" s="9">
        <v>418549.94</v>
      </c>
      <c r="N393" s="9">
        <f t="shared" si="10"/>
        <v>90.79174403470715</v>
      </c>
    </row>
    <row r="394" spans="1:15" ht="15" customHeight="1" outlineLevel="5">
      <c r="A394" s="7" t="s">
        <v>43</v>
      </c>
      <c r="B394" s="8" t="s">
        <v>46</v>
      </c>
      <c r="C394" s="8" t="s">
        <v>252</v>
      </c>
      <c r="D394" s="8" t="s">
        <v>254</v>
      </c>
      <c r="E394" s="8" t="s">
        <v>74</v>
      </c>
      <c r="F394" s="8" t="s">
        <v>12</v>
      </c>
      <c r="G394" s="8"/>
      <c r="H394" s="8" t="s">
        <v>44</v>
      </c>
      <c r="I394" s="8"/>
      <c r="J394" s="8"/>
      <c r="K394" s="8"/>
      <c r="L394" s="9">
        <v>1000</v>
      </c>
      <c r="M394" s="9">
        <v>0</v>
      </c>
      <c r="N394" s="9">
        <f t="shared" si="10"/>
        <v>0</v>
      </c>
    </row>
    <row r="395" spans="1:15" ht="32.25" customHeight="1">
      <c r="A395" s="7" t="s">
        <v>255</v>
      </c>
      <c r="B395" s="8" t="s">
        <v>256</v>
      </c>
      <c r="C395" s="8" t="s">
        <v>10</v>
      </c>
      <c r="D395" s="8" t="s">
        <v>11</v>
      </c>
      <c r="E395" s="8" t="s">
        <v>12</v>
      </c>
      <c r="F395" s="8" t="s">
        <v>12</v>
      </c>
      <c r="G395" s="8"/>
      <c r="H395" s="8"/>
      <c r="I395" s="8"/>
      <c r="J395" s="8"/>
      <c r="K395" s="8"/>
      <c r="L395" s="9">
        <f>L396+L413</f>
        <v>6412943</v>
      </c>
      <c r="M395" s="9">
        <f>M396+M413</f>
        <v>5008581.76</v>
      </c>
      <c r="N395" s="9">
        <f t="shared" si="10"/>
        <v>78.101142642309469</v>
      </c>
    </row>
    <row r="396" spans="1:15" ht="15" customHeight="1" outlineLevel="1">
      <c r="A396" s="7" t="s">
        <v>13</v>
      </c>
      <c r="B396" s="8" t="s">
        <v>256</v>
      </c>
      <c r="C396" s="8" t="s">
        <v>14</v>
      </c>
      <c r="D396" s="8" t="s">
        <v>11</v>
      </c>
      <c r="E396" s="8" t="s">
        <v>12</v>
      </c>
      <c r="F396" s="8" t="s">
        <v>12</v>
      </c>
      <c r="G396" s="8"/>
      <c r="H396" s="8"/>
      <c r="I396" s="8"/>
      <c r="J396" s="8"/>
      <c r="K396" s="8"/>
      <c r="L396" s="9">
        <f>L397</f>
        <v>3822943</v>
      </c>
      <c r="M396" s="9">
        <f>M397</f>
        <v>2724484.31</v>
      </c>
      <c r="N396" s="9">
        <f t="shared" si="10"/>
        <v>71.266673607218308</v>
      </c>
    </row>
    <row r="397" spans="1:15" ht="47.25" customHeight="1" outlineLevel="2">
      <c r="A397" s="7" t="s">
        <v>257</v>
      </c>
      <c r="B397" s="8" t="s">
        <v>256</v>
      </c>
      <c r="C397" s="8" t="s">
        <v>258</v>
      </c>
      <c r="D397" s="8" t="s">
        <v>11</v>
      </c>
      <c r="E397" s="8" t="s">
        <v>12</v>
      </c>
      <c r="F397" s="8" t="s">
        <v>12</v>
      </c>
      <c r="G397" s="8"/>
      <c r="H397" s="8"/>
      <c r="I397" s="8"/>
      <c r="J397" s="8"/>
      <c r="K397" s="8"/>
      <c r="L397" s="9">
        <f>L398+L412</f>
        <v>3822943</v>
      </c>
      <c r="M397" s="9">
        <f>M398+M412</f>
        <v>2724484.31</v>
      </c>
      <c r="N397" s="9">
        <f t="shared" si="10"/>
        <v>71.266673607218308</v>
      </c>
    </row>
    <row r="398" spans="1:15" ht="42.75" customHeight="1" outlineLevel="3">
      <c r="A398" s="7" t="s">
        <v>17</v>
      </c>
      <c r="B398" s="8" t="s">
        <v>256</v>
      </c>
      <c r="C398" s="8" t="s">
        <v>258</v>
      </c>
      <c r="D398" s="8" t="s">
        <v>259</v>
      </c>
      <c r="E398" s="8" t="s">
        <v>12</v>
      </c>
      <c r="F398" s="8" t="s">
        <v>12</v>
      </c>
      <c r="G398" s="8"/>
      <c r="H398" s="8"/>
      <c r="I398" s="8"/>
      <c r="J398" s="8"/>
      <c r="K398" s="8"/>
      <c r="L398" s="9">
        <f>L399+L401+L403+L405+L410</f>
        <v>3538243</v>
      </c>
      <c r="M398" s="9">
        <f>M399+M401+M403+M405+M410</f>
        <v>2724484.31</v>
      </c>
      <c r="N398" s="9">
        <f t="shared" si="10"/>
        <v>77.001051369281299</v>
      </c>
    </row>
    <row r="399" spans="1:15" ht="37.5" customHeight="1" outlineLevel="4">
      <c r="A399" s="7" t="s">
        <v>19</v>
      </c>
      <c r="B399" s="8" t="s">
        <v>256</v>
      </c>
      <c r="C399" s="8" t="s">
        <v>258</v>
      </c>
      <c r="D399" s="8" t="s">
        <v>259</v>
      </c>
      <c r="E399" s="8" t="s">
        <v>20</v>
      </c>
      <c r="F399" s="8" t="s">
        <v>12</v>
      </c>
      <c r="G399" s="8"/>
      <c r="H399" s="8"/>
      <c r="I399" s="8"/>
      <c r="J399" s="8"/>
      <c r="K399" s="8"/>
      <c r="L399" s="9">
        <f>L400</f>
        <v>2566574</v>
      </c>
      <c r="M399" s="9">
        <f>M400</f>
        <v>2018888.92</v>
      </c>
      <c r="N399" s="9">
        <f t="shared" si="10"/>
        <v>78.660849833279684</v>
      </c>
    </row>
    <row r="400" spans="1:15" ht="16.5" customHeight="1" outlineLevel="5">
      <c r="A400" s="7" t="s">
        <v>21</v>
      </c>
      <c r="B400" s="8" t="s">
        <v>256</v>
      </c>
      <c r="C400" s="8" t="s">
        <v>258</v>
      </c>
      <c r="D400" s="8" t="s">
        <v>259</v>
      </c>
      <c r="E400" s="8" t="s">
        <v>20</v>
      </c>
      <c r="F400" s="8" t="s">
        <v>12</v>
      </c>
      <c r="G400" s="8"/>
      <c r="H400" s="8" t="s">
        <v>22</v>
      </c>
      <c r="I400" s="8"/>
      <c r="J400" s="8"/>
      <c r="K400" s="8"/>
      <c r="L400" s="9">
        <v>2566574</v>
      </c>
      <c r="M400" s="9">
        <v>2018888.92</v>
      </c>
      <c r="N400" s="9">
        <f t="shared" si="10"/>
        <v>78.660849833279684</v>
      </c>
    </row>
    <row r="401" spans="1:15" ht="46.5" customHeight="1" outlineLevel="4">
      <c r="A401" s="7" t="s">
        <v>23</v>
      </c>
      <c r="B401" s="8" t="s">
        <v>256</v>
      </c>
      <c r="C401" s="8" t="s">
        <v>258</v>
      </c>
      <c r="D401" s="8" t="s">
        <v>259</v>
      </c>
      <c r="E401" s="8" t="s">
        <v>24</v>
      </c>
      <c r="F401" s="8" t="s">
        <v>12</v>
      </c>
      <c r="G401" s="8"/>
      <c r="H401" s="8"/>
      <c r="I401" s="8"/>
      <c r="J401" s="8"/>
      <c r="K401" s="8"/>
      <c r="L401" s="9">
        <f>L402</f>
        <v>1000</v>
      </c>
      <c r="M401" s="9">
        <f>M402</f>
        <v>450</v>
      </c>
      <c r="N401" s="9">
        <f t="shared" si="10"/>
        <v>45</v>
      </c>
    </row>
    <row r="402" spans="1:15" ht="19.5" customHeight="1" outlineLevel="5">
      <c r="A402" s="7" t="s">
        <v>25</v>
      </c>
      <c r="B402" s="8" t="s">
        <v>256</v>
      </c>
      <c r="C402" s="8" t="s">
        <v>258</v>
      </c>
      <c r="D402" s="8" t="s">
        <v>259</v>
      </c>
      <c r="E402" s="8" t="s">
        <v>24</v>
      </c>
      <c r="F402" s="8" t="s">
        <v>12</v>
      </c>
      <c r="G402" s="8"/>
      <c r="H402" s="8" t="s">
        <v>26</v>
      </c>
      <c r="I402" s="8"/>
      <c r="J402" s="8"/>
      <c r="K402" s="8"/>
      <c r="L402" s="9">
        <v>1000</v>
      </c>
      <c r="M402" s="9">
        <v>450</v>
      </c>
      <c r="N402" s="9">
        <f t="shared" si="10"/>
        <v>45</v>
      </c>
    </row>
    <row r="403" spans="1:15" ht="63.75" customHeight="1" outlineLevel="4">
      <c r="A403" s="7" t="s">
        <v>27</v>
      </c>
      <c r="B403" s="8" t="s">
        <v>256</v>
      </c>
      <c r="C403" s="8" t="s">
        <v>258</v>
      </c>
      <c r="D403" s="8" t="s">
        <v>259</v>
      </c>
      <c r="E403" s="8" t="s">
        <v>28</v>
      </c>
      <c r="F403" s="8" t="s">
        <v>12</v>
      </c>
      <c r="G403" s="8"/>
      <c r="H403" s="8"/>
      <c r="I403" s="8"/>
      <c r="J403" s="8"/>
      <c r="K403" s="8"/>
      <c r="L403" s="9">
        <f>L404</f>
        <v>775169</v>
      </c>
      <c r="M403" s="9">
        <f>M404</f>
        <v>548722.04</v>
      </c>
      <c r="N403" s="9">
        <f t="shared" si="10"/>
        <v>70.787407649170703</v>
      </c>
    </row>
    <row r="404" spans="1:15" ht="28.5" customHeight="1" outlineLevel="5">
      <c r="A404" s="7" t="s">
        <v>29</v>
      </c>
      <c r="B404" s="8" t="s">
        <v>256</v>
      </c>
      <c r="C404" s="8" t="s">
        <v>258</v>
      </c>
      <c r="D404" s="8" t="s">
        <v>259</v>
      </c>
      <c r="E404" s="8" t="s">
        <v>28</v>
      </c>
      <c r="F404" s="8" t="s">
        <v>12</v>
      </c>
      <c r="G404" s="8"/>
      <c r="H404" s="8" t="s">
        <v>30</v>
      </c>
      <c r="I404" s="8"/>
      <c r="J404" s="8"/>
      <c r="K404" s="8"/>
      <c r="L404" s="9">
        <v>775169</v>
      </c>
      <c r="M404" s="9">
        <v>548722.04</v>
      </c>
      <c r="N404" s="9">
        <f t="shared" si="10"/>
        <v>70.787407649170703</v>
      </c>
    </row>
    <row r="405" spans="1:15" ht="42.75" customHeight="1" outlineLevel="4">
      <c r="A405" s="7" t="s">
        <v>31</v>
      </c>
      <c r="B405" s="8" t="s">
        <v>256</v>
      </c>
      <c r="C405" s="8" t="s">
        <v>258</v>
      </c>
      <c r="D405" s="8" t="s">
        <v>259</v>
      </c>
      <c r="E405" s="8" t="s">
        <v>32</v>
      </c>
      <c r="F405" s="8" t="s">
        <v>12</v>
      </c>
      <c r="G405" s="8"/>
      <c r="H405" s="8"/>
      <c r="I405" s="8"/>
      <c r="J405" s="8"/>
      <c r="K405" s="8"/>
      <c r="L405" s="9">
        <f>L406+L407+L408+L409</f>
        <v>192000</v>
      </c>
      <c r="M405" s="9">
        <f>M406+M407+M408+M409</f>
        <v>154636.11000000002</v>
      </c>
      <c r="N405" s="9">
        <f t="shared" si="10"/>
        <v>80.539640625000004</v>
      </c>
    </row>
    <row r="406" spans="1:15" ht="15" customHeight="1" outlineLevel="5">
      <c r="A406" s="7" t="s">
        <v>33</v>
      </c>
      <c r="B406" s="8" t="s">
        <v>256</v>
      </c>
      <c r="C406" s="8" t="s">
        <v>258</v>
      </c>
      <c r="D406" s="8" t="s">
        <v>259</v>
      </c>
      <c r="E406" s="8" t="s">
        <v>32</v>
      </c>
      <c r="F406" s="8" t="s">
        <v>12</v>
      </c>
      <c r="G406" s="8"/>
      <c r="H406" s="8" t="s">
        <v>34</v>
      </c>
      <c r="I406" s="8"/>
      <c r="J406" s="8"/>
      <c r="K406" s="8"/>
      <c r="L406" s="9">
        <v>31000</v>
      </c>
      <c r="M406" s="9">
        <v>23614.39</v>
      </c>
      <c r="N406" s="9">
        <f t="shared" si="10"/>
        <v>76.175451612903217</v>
      </c>
    </row>
    <row r="407" spans="1:15" ht="28.5" customHeight="1" outlineLevel="5">
      <c r="A407" s="7" t="s">
        <v>56</v>
      </c>
      <c r="B407" s="8" t="s">
        <v>256</v>
      </c>
      <c r="C407" s="8" t="s">
        <v>258</v>
      </c>
      <c r="D407" s="8" t="s">
        <v>259</v>
      </c>
      <c r="E407" s="8" t="s">
        <v>32</v>
      </c>
      <c r="F407" s="8" t="s">
        <v>12</v>
      </c>
      <c r="G407" s="8"/>
      <c r="H407" s="8" t="s">
        <v>57</v>
      </c>
      <c r="I407" s="8"/>
      <c r="J407" s="8"/>
      <c r="K407" s="8"/>
      <c r="L407" s="9">
        <v>1800</v>
      </c>
      <c r="M407" s="9">
        <v>1099.1099999999999</v>
      </c>
      <c r="N407" s="9">
        <f t="shared" si="10"/>
        <v>61.06166666666666</v>
      </c>
    </row>
    <row r="408" spans="1:15" ht="28.5" customHeight="1" outlineLevel="5">
      <c r="A408" s="7" t="s">
        <v>35</v>
      </c>
      <c r="B408" s="8" t="s">
        <v>256</v>
      </c>
      <c r="C408" s="8" t="s">
        <v>258</v>
      </c>
      <c r="D408" s="8" t="s">
        <v>259</v>
      </c>
      <c r="E408" s="8" t="s">
        <v>32</v>
      </c>
      <c r="F408" s="8" t="s">
        <v>12</v>
      </c>
      <c r="G408" s="8"/>
      <c r="H408" s="8" t="s">
        <v>36</v>
      </c>
      <c r="I408" s="8"/>
      <c r="J408" s="8"/>
      <c r="K408" s="8"/>
      <c r="L408" s="9">
        <v>109200</v>
      </c>
      <c r="M408" s="9">
        <v>96094.1</v>
      </c>
      <c r="N408" s="9">
        <f t="shared" si="10"/>
        <v>87.998260073260084</v>
      </c>
    </row>
    <row r="409" spans="1:15" ht="42.75" customHeight="1" outlineLevel="5">
      <c r="A409" s="7" t="s">
        <v>39</v>
      </c>
      <c r="B409" s="8" t="s">
        <v>256</v>
      </c>
      <c r="C409" s="8" t="s">
        <v>258</v>
      </c>
      <c r="D409" s="8" t="s">
        <v>259</v>
      </c>
      <c r="E409" s="8" t="s">
        <v>32</v>
      </c>
      <c r="F409" s="8" t="s">
        <v>12</v>
      </c>
      <c r="G409" s="8"/>
      <c r="H409" s="8" t="s">
        <v>40</v>
      </c>
      <c r="I409" s="8"/>
      <c r="J409" s="8"/>
      <c r="K409" s="8"/>
      <c r="L409" s="9">
        <v>50000</v>
      </c>
      <c r="M409" s="9">
        <v>33828.51</v>
      </c>
      <c r="N409" s="9">
        <f t="shared" si="10"/>
        <v>67.657020000000003</v>
      </c>
      <c r="O409" s="12"/>
    </row>
    <row r="410" spans="1:15" ht="28.5" customHeight="1" outlineLevel="4">
      <c r="A410" s="7" t="s">
        <v>62</v>
      </c>
      <c r="B410" s="8" t="s">
        <v>256</v>
      </c>
      <c r="C410" s="8" t="s">
        <v>258</v>
      </c>
      <c r="D410" s="8" t="s">
        <v>259</v>
      </c>
      <c r="E410" s="8" t="s">
        <v>42</v>
      </c>
      <c r="F410" s="8" t="s">
        <v>12</v>
      </c>
      <c r="G410" s="8"/>
      <c r="H410" s="8"/>
      <c r="I410" s="8"/>
      <c r="J410" s="8"/>
      <c r="K410" s="8"/>
      <c r="L410" s="9">
        <f>L411</f>
        <v>3500</v>
      </c>
      <c r="M410" s="9">
        <f>M411</f>
        <v>1787.24</v>
      </c>
      <c r="N410" s="9">
        <f t="shared" si="10"/>
        <v>51.064</v>
      </c>
    </row>
    <row r="411" spans="1:15" ht="17.25" customHeight="1" outlineLevel="5">
      <c r="A411" s="7" t="s">
        <v>43</v>
      </c>
      <c r="B411" s="8" t="s">
        <v>256</v>
      </c>
      <c r="C411" s="8" t="s">
        <v>258</v>
      </c>
      <c r="D411" s="8" t="s">
        <v>259</v>
      </c>
      <c r="E411" s="8" t="s">
        <v>42</v>
      </c>
      <c r="F411" s="8" t="s">
        <v>12</v>
      </c>
      <c r="G411" s="8"/>
      <c r="H411" s="8" t="s">
        <v>44</v>
      </c>
      <c r="I411" s="8"/>
      <c r="J411" s="8"/>
      <c r="K411" s="8"/>
      <c r="L411" s="9">
        <v>3500</v>
      </c>
      <c r="M411" s="9">
        <v>1787.24</v>
      </c>
      <c r="N411" s="9">
        <f t="shared" si="10"/>
        <v>51.064</v>
      </c>
    </row>
    <row r="412" spans="1:15" ht="17.25" customHeight="1" outlineLevel="5">
      <c r="A412" s="7" t="s">
        <v>299</v>
      </c>
      <c r="B412" s="8" t="s">
        <v>256</v>
      </c>
      <c r="C412" s="8" t="s">
        <v>64</v>
      </c>
      <c r="D412" s="8" t="s">
        <v>65</v>
      </c>
      <c r="E412" s="8" t="s">
        <v>66</v>
      </c>
      <c r="F412" s="8" t="s">
        <v>12</v>
      </c>
      <c r="G412" s="8"/>
      <c r="H412" s="8" t="s">
        <v>38</v>
      </c>
      <c r="I412" s="8"/>
      <c r="J412" s="8"/>
      <c r="K412" s="8"/>
      <c r="L412" s="9">
        <v>284700</v>
      </c>
      <c r="M412" s="9">
        <v>0</v>
      </c>
      <c r="N412" s="9">
        <f t="shared" si="10"/>
        <v>0</v>
      </c>
    </row>
    <row r="413" spans="1:15" ht="31.5" customHeight="1" outlineLevel="2">
      <c r="A413" s="7" t="s">
        <v>260</v>
      </c>
      <c r="B413" s="8" t="s">
        <v>256</v>
      </c>
      <c r="C413" s="8" t="s">
        <v>261</v>
      </c>
      <c r="D413" s="8" t="s">
        <v>11</v>
      </c>
      <c r="E413" s="8" t="s">
        <v>12</v>
      </c>
      <c r="F413" s="8" t="s">
        <v>12</v>
      </c>
      <c r="G413" s="8"/>
      <c r="H413" s="8"/>
      <c r="I413" s="8"/>
      <c r="J413" s="8"/>
      <c r="K413" s="8"/>
      <c r="L413" s="9">
        <f t="shared" ref="L413:M415" si="13">L414</f>
        <v>2590000</v>
      </c>
      <c r="M413" s="9">
        <f t="shared" si="13"/>
        <v>2284097.4500000002</v>
      </c>
      <c r="N413" s="9">
        <f t="shared" si="10"/>
        <v>88.189090733590731</v>
      </c>
    </row>
    <row r="414" spans="1:15" ht="14.25" customHeight="1" outlineLevel="3">
      <c r="A414" s="7" t="s">
        <v>262</v>
      </c>
      <c r="B414" s="8" t="s">
        <v>256</v>
      </c>
      <c r="C414" s="8" t="s">
        <v>261</v>
      </c>
      <c r="D414" s="8" t="s">
        <v>263</v>
      </c>
      <c r="E414" s="8" t="s">
        <v>12</v>
      </c>
      <c r="F414" s="8" t="s">
        <v>12</v>
      </c>
      <c r="G414" s="8"/>
      <c r="H414" s="8"/>
      <c r="I414" s="8"/>
      <c r="J414" s="8"/>
      <c r="K414" s="8"/>
      <c r="L414" s="9">
        <f t="shared" si="13"/>
        <v>2590000</v>
      </c>
      <c r="M414" s="9">
        <f t="shared" si="13"/>
        <v>2284097.4500000002</v>
      </c>
      <c r="N414" s="9">
        <f t="shared" si="10"/>
        <v>88.189090733590731</v>
      </c>
    </row>
    <row r="415" spans="1:15" ht="18" customHeight="1" outlineLevel="4">
      <c r="A415" s="7" t="s">
        <v>264</v>
      </c>
      <c r="B415" s="8" t="s">
        <v>256</v>
      </c>
      <c r="C415" s="8" t="s">
        <v>261</v>
      </c>
      <c r="D415" s="8" t="s">
        <v>263</v>
      </c>
      <c r="E415" s="8" t="s">
        <v>265</v>
      </c>
      <c r="F415" s="8" t="s">
        <v>12</v>
      </c>
      <c r="G415" s="8"/>
      <c r="H415" s="8"/>
      <c r="I415" s="8"/>
      <c r="J415" s="8"/>
      <c r="K415" s="8"/>
      <c r="L415" s="9">
        <f t="shared" si="13"/>
        <v>2590000</v>
      </c>
      <c r="M415" s="9">
        <f t="shared" si="13"/>
        <v>2284097.4500000002</v>
      </c>
      <c r="N415" s="9">
        <f t="shared" si="10"/>
        <v>88.189090733590731</v>
      </c>
    </row>
    <row r="416" spans="1:15" ht="15" customHeight="1" outlineLevel="5">
      <c r="A416" s="7" t="s">
        <v>266</v>
      </c>
      <c r="B416" s="8" t="s">
        <v>256</v>
      </c>
      <c r="C416" s="8" t="s">
        <v>261</v>
      </c>
      <c r="D416" s="8" t="s">
        <v>263</v>
      </c>
      <c r="E416" s="8" t="s">
        <v>265</v>
      </c>
      <c r="F416" s="8" t="s">
        <v>12</v>
      </c>
      <c r="G416" s="8"/>
      <c r="H416" s="8" t="s">
        <v>267</v>
      </c>
      <c r="I416" s="8"/>
      <c r="J416" s="8"/>
      <c r="K416" s="8"/>
      <c r="L416" s="9">
        <v>2590000</v>
      </c>
      <c r="M416" s="9">
        <v>2284097.4500000002</v>
      </c>
      <c r="N416" s="9">
        <f t="shared" si="10"/>
        <v>88.189090733590731</v>
      </c>
    </row>
    <row r="417" spans="1:14" ht="30.75" customHeight="1">
      <c r="A417" s="7" t="s">
        <v>268</v>
      </c>
      <c r="B417" s="8" t="s">
        <v>269</v>
      </c>
      <c r="C417" s="8" t="s">
        <v>10</v>
      </c>
      <c r="D417" s="8" t="s">
        <v>11</v>
      </c>
      <c r="E417" s="8" t="s">
        <v>12</v>
      </c>
      <c r="F417" s="8" t="s">
        <v>12</v>
      </c>
      <c r="G417" s="8"/>
      <c r="H417" s="8"/>
      <c r="I417" s="8"/>
      <c r="J417" s="8"/>
      <c r="K417" s="8"/>
      <c r="L417" s="9">
        <f>L418+L435</f>
        <v>2133881</v>
      </c>
      <c r="M417" s="9">
        <f>M418+M435</f>
        <v>1457132.4900000002</v>
      </c>
      <c r="N417" s="9">
        <f t="shared" si="10"/>
        <v>68.285555286353841</v>
      </c>
    </row>
    <row r="418" spans="1:14" ht="15" customHeight="1" outlineLevel="1">
      <c r="A418" s="7" t="s">
        <v>13</v>
      </c>
      <c r="B418" s="8" t="s">
        <v>269</v>
      </c>
      <c r="C418" s="8" t="s">
        <v>14</v>
      </c>
      <c r="D418" s="8" t="s">
        <v>11</v>
      </c>
      <c r="E418" s="8" t="s">
        <v>12</v>
      </c>
      <c r="F418" s="8" t="s">
        <v>12</v>
      </c>
      <c r="G418" s="8"/>
      <c r="H418" s="8"/>
      <c r="I418" s="8"/>
      <c r="J418" s="8"/>
      <c r="K418" s="8"/>
      <c r="L418" s="9">
        <f>L419</f>
        <v>1791881</v>
      </c>
      <c r="M418" s="9">
        <f>M419</f>
        <v>1305532.4900000002</v>
      </c>
      <c r="N418" s="9">
        <f t="shared" si="10"/>
        <v>72.858213798795802</v>
      </c>
    </row>
    <row r="419" spans="1:14" ht="14.25" customHeight="1" outlineLevel="2">
      <c r="A419" s="7" t="s">
        <v>67</v>
      </c>
      <c r="B419" s="8" t="s">
        <v>269</v>
      </c>
      <c r="C419" s="8" t="s">
        <v>68</v>
      </c>
      <c r="D419" s="8" t="s">
        <v>11</v>
      </c>
      <c r="E419" s="8" t="s">
        <v>12</v>
      </c>
      <c r="F419" s="8" t="s">
        <v>12</v>
      </c>
      <c r="G419" s="8"/>
      <c r="H419" s="8"/>
      <c r="I419" s="8"/>
      <c r="J419" s="8"/>
      <c r="K419" s="8"/>
      <c r="L419" s="9">
        <f>L420</f>
        <v>1791881</v>
      </c>
      <c r="M419" s="9">
        <f>M420</f>
        <v>1305532.4900000002</v>
      </c>
      <c r="N419" s="9">
        <f t="shared" ref="N419:N455" si="14">M419/L419*100</f>
        <v>72.858213798795802</v>
      </c>
    </row>
    <row r="420" spans="1:14" ht="42.75" customHeight="1" outlineLevel="3">
      <c r="A420" s="7" t="s">
        <v>17</v>
      </c>
      <c r="B420" s="8" t="s">
        <v>269</v>
      </c>
      <c r="C420" s="8" t="s">
        <v>68</v>
      </c>
      <c r="D420" s="8" t="s">
        <v>270</v>
      </c>
      <c r="E420" s="8" t="s">
        <v>12</v>
      </c>
      <c r="F420" s="8" t="s">
        <v>12</v>
      </c>
      <c r="G420" s="8"/>
      <c r="H420" s="8"/>
      <c r="I420" s="8"/>
      <c r="J420" s="8"/>
      <c r="K420" s="8"/>
      <c r="L420" s="9">
        <f>L421+L423+L425+L427+L431+L433</f>
        <v>1791881</v>
      </c>
      <c r="M420" s="9">
        <f>M421+M423+M425+M427+M431+M433</f>
        <v>1305532.4900000002</v>
      </c>
      <c r="N420" s="9">
        <f t="shared" si="14"/>
        <v>72.858213798795802</v>
      </c>
    </row>
    <row r="421" spans="1:14" ht="30.75" customHeight="1" outlineLevel="4">
      <c r="A421" s="7" t="s">
        <v>19</v>
      </c>
      <c r="B421" s="8" t="s">
        <v>269</v>
      </c>
      <c r="C421" s="8" t="s">
        <v>68</v>
      </c>
      <c r="D421" s="8" t="s">
        <v>270</v>
      </c>
      <c r="E421" s="8" t="s">
        <v>20</v>
      </c>
      <c r="F421" s="8" t="s">
        <v>12</v>
      </c>
      <c r="G421" s="8"/>
      <c r="H421" s="8"/>
      <c r="I421" s="8"/>
      <c r="J421" s="8"/>
      <c r="K421" s="8"/>
      <c r="L421" s="9">
        <f>L422</f>
        <v>1312580</v>
      </c>
      <c r="M421" s="9">
        <f>M422</f>
        <v>976850.81</v>
      </c>
      <c r="N421" s="9">
        <f t="shared" si="14"/>
        <v>74.422192171143863</v>
      </c>
    </row>
    <row r="422" spans="1:14" ht="15.75" customHeight="1" outlineLevel="5">
      <c r="A422" s="7" t="s">
        <v>21</v>
      </c>
      <c r="B422" s="8" t="s">
        <v>269</v>
      </c>
      <c r="C422" s="8" t="s">
        <v>68</v>
      </c>
      <c r="D422" s="8" t="s">
        <v>270</v>
      </c>
      <c r="E422" s="8" t="s">
        <v>20</v>
      </c>
      <c r="F422" s="8" t="s">
        <v>12</v>
      </c>
      <c r="G422" s="8"/>
      <c r="H422" s="8" t="s">
        <v>22</v>
      </c>
      <c r="I422" s="8"/>
      <c r="J422" s="8"/>
      <c r="K422" s="8"/>
      <c r="L422" s="9">
        <v>1312580</v>
      </c>
      <c r="M422" s="9">
        <v>976850.81</v>
      </c>
      <c r="N422" s="9">
        <f t="shared" si="14"/>
        <v>74.422192171143863</v>
      </c>
    </row>
    <row r="423" spans="1:14" ht="51" customHeight="1" outlineLevel="4">
      <c r="A423" s="7" t="s">
        <v>23</v>
      </c>
      <c r="B423" s="8" t="s">
        <v>269</v>
      </c>
      <c r="C423" s="8" t="s">
        <v>68</v>
      </c>
      <c r="D423" s="8" t="s">
        <v>270</v>
      </c>
      <c r="E423" s="8" t="s">
        <v>24</v>
      </c>
      <c r="F423" s="8" t="s">
        <v>12</v>
      </c>
      <c r="G423" s="8"/>
      <c r="H423" s="8"/>
      <c r="I423" s="8"/>
      <c r="J423" s="8"/>
      <c r="K423" s="8"/>
      <c r="L423" s="9">
        <f>L424</f>
        <v>600</v>
      </c>
      <c r="M423" s="9">
        <f>M424</f>
        <v>400</v>
      </c>
      <c r="N423" s="9">
        <f t="shared" si="14"/>
        <v>66.666666666666657</v>
      </c>
    </row>
    <row r="424" spans="1:14" ht="18" customHeight="1" outlineLevel="5">
      <c r="A424" s="7" t="s">
        <v>25</v>
      </c>
      <c r="B424" s="8" t="s">
        <v>269</v>
      </c>
      <c r="C424" s="8" t="s">
        <v>68</v>
      </c>
      <c r="D424" s="8" t="s">
        <v>270</v>
      </c>
      <c r="E424" s="8" t="s">
        <v>24</v>
      </c>
      <c r="F424" s="8" t="s">
        <v>12</v>
      </c>
      <c r="G424" s="8"/>
      <c r="H424" s="8" t="s">
        <v>26</v>
      </c>
      <c r="I424" s="8"/>
      <c r="J424" s="8"/>
      <c r="K424" s="8"/>
      <c r="L424" s="9">
        <v>600</v>
      </c>
      <c r="M424" s="9">
        <v>400</v>
      </c>
      <c r="N424" s="9">
        <f t="shared" si="14"/>
        <v>66.666666666666657</v>
      </c>
    </row>
    <row r="425" spans="1:14" ht="65.25" customHeight="1" outlineLevel="4">
      <c r="A425" s="7" t="s">
        <v>27</v>
      </c>
      <c r="B425" s="8" t="s">
        <v>269</v>
      </c>
      <c r="C425" s="8" t="s">
        <v>68</v>
      </c>
      <c r="D425" s="8" t="s">
        <v>270</v>
      </c>
      <c r="E425" s="8" t="s">
        <v>28</v>
      </c>
      <c r="F425" s="8" t="s">
        <v>12</v>
      </c>
      <c r="G425" s="8"/>
      <c r="H425" s="8"/>
      <c r="I425" s="8"/>
      <c r="J425" s="8"/>
      <c r="K425" s="8"/>
      <c r="L425" s="9">
        <f>L426</f>
        <v>382701</v>
      </c>
      <c r="M425" s="9">
        <f>M426</f>
        <v>275871.78999999998</v>
      </c>
      <c r="N425" s="9">
        <f t="shared" si="14"/>
        <v>72.085463586455205</v>
      </c>
    </row>
    <row r="426" spans="1:14" ht="28.5" customHeight="1" outlineLevel="5">
      <c r="A426" s="7" t="s">
        <v>29</v>
      </c>
      <c r="B426" s="8" t="s">
        <v>269</v>
      </c>
      <c r="C426" s="8" t="s">
        <v>68</v>
      </c>
      <c r="D426" s="8" t="s">
        <v>270</v>
      </c>
      <c r="E426" s="8" t="s">
        <v>28</v>
      </c>
      <c r="F426" s="8" t="s">
        <v>12</v>
      </c>
      <c r="G426" s="8"/>
      <c r="H426" s="8" t="s">
        <v>30</v>
      </c>
      <c r="I426" s="8"/>
      <c r="J426" s="8"/>
      <c r="K426" s="8"/>
      <c r="L426" s="9">
        <v>382701</v>
      </c>
      <c r="M426" s="9">
        <v>275871.78999999998</v>
      </c>
      <c r="N426" s="9">
        <f t="shared" si="14"/>
        <v>72.085463586455205</v>
      </c>
    </row>
    <row r="427" spans="1:14" ht="42.75" customHeight="1" outlineLevel="4">
      <c r="A427" s="7" t="s">
        <v>31</v>
      </c>
      <c r="B427" s="8" t="s">
        <v>269</v>
      </c>
      <c r="C427" s="8" t="s">
        <v>68</v>
      </c>
      <c r="D427" s="8" t="s">
        <v>270</v>
      </c>
      <c r="E427" s="8" t="s">
        <v>32</v>
      </c>
      <c r="F427" s="8" t="s">
        <v>12</v>
      </c>
      <c r="G427" s="8"/>
      <c r="H427" s="8"/>
      <c r="I427" s="8"/>
      <c r="J427" s="8"/>
      <c r="K427" s="8"/>
      <c r="L427" s="9">
        <f>L428+L429+L430</f>
        <v>94162</v>
      </c>
      <c r="M427" s="9">
        <f>M428+M429+M430</f>
        <v>51489.86</v>
      </c>
      <c r="N427" s="9">
        <f t="shared" si="14"/>
        <v>54.682207259828807</v>
      </c>
    </row>
    <row r="428" spans="1:14" ht="15" customHeight="1" outlineLevel="5">
      <c r="A428" s="7" t="s">
        <v>33</v>
      </c>
      <c r="B428" s="8" t="s">
        <v>269</v>
      </c>
      <c r="C428" s="8" t="s">
        <v>68</v>
      </c>
      <c r="D428" s="8" t="s">
        <v>270</v>
      </c>
      <c r="E428" s="8" t="s">
        <v>32</v>
      </c>
      <c r="F428" s="8" t="s">
        <v>12</v>
      </c>
      <c r="G428" s="8"/>
      <c r="H428" s="8" t="s">
        <v>34</v>
      </c>
      <c r="I428" s="8"/>
      <c r="J428" s="8"/>
      <c r="K428" s="8"/>
      <c r="L428" s="9">
        <v>32162</v>
      </c>
      <c r="M428" s="9">
        <v>19667.11</v>
      </c>
      <c r="N428" s="9">
        <f t="shared" si="14"/>
        <v>61.150146135190596</v>
      </c>
    </row>
    <row r="429" spans="1:14" ht="28.5" customHeight="1" outlineLevel="5">
      <c r="A429" s="7" t="s">
        <v>35</v>
      </c>
      <c r="B429" s="8" t="s">
        <v>269</v>
      </c>
      <c r="C429" s="8" t="s">
        <v>68</v>
      </c>
      <c r="D429" s="8" t="s">
        <v>270</v>
      </c>
      <c r="E429" s="8" t="s">
        <v>32</v>
      </c>
      <c r="F429" s="8" t="s">
        <v>12</v>
      </c>
      <c r="G429" s="8"/>
      <c r="H429" s="8" t="s">
        <v>36</v>
      </c>
      <c r="I429" s="8"/>
      <c r="J429" s="8"/>
      <c r="K429" s="8"/>
      <c r="L429" s="9">
        <v>4575</v>
      </c>
      <c r="M429" s="9">
        <v>4575</v>
      </c>
      <c r="N429" s="9">
        <f t="shared" si="14"/>
        <v>100</v>
      </c>
    </row>
    <row r="430" spans="1:14" ht="33" customHeight="1" outlineLevel="5">
      <c r="A430" s="7" t="s">
        <v>39</v>
      </c>
      <c r="B430" s="8" t="s">
        <v>269</v>
      </c>
      <c r="C430" s="8" t="s">
        <v>68</v>
      </c>
      <c r="D430" s="8" t="s">
        <v>270</v>
      </c>
      <c r="E430" s="8" t="s">
        <v>32</v>
      </c>
      <c r="F430" s="8" t="s">
        <v>12</v>
      </c>
      <c r="G430" s="8"/>
      <c r="H430" s="8" t="s">
        <v>40</v>
      </c>
      <c r="I430" s="8"/>
      <c r="J430" s="8"/>
      <c r="K430" s="8"/>
      <c r="L430" s="9">
        <v>57425</v>
      </c>
      <c r="M430" s="9">
        <v>27247.75</v>
      </c>
      <c r="N430" s="9">
        <f t="shared" si="14"/>
        <v>47.449281671745759</v>
      </c>
    </row>
    <row r="431" spans="1:14" ht="28.5" customHeight="1" outlineLevel="4">
      <c r="A431" s="7" t="s">
        <v>62</v>
      </c>
      <c r="B431" s="8" t="s">
        <v>269</v>
      </c>
      <c r="C431" s="8" t="s">
        <v>68</v>
      </c>
      <c r="D431" s="8" t="s">
        <v>270</v>
      </c>
      <c r="E431" s="8" t="s">
        <v>63</v>
      </c>
      <c r="F431" s="8" t="s">
        <v>12</v>
      </c>
      <c r="G431" s="8"/>
      <c r="H431" s="8"/>
      <c r="I431" s="8"/>
      <c r="J431" s="8"/>
      <c r="K431" s="8"/>
      <c r="L431" s="9">
        <f>L432</f>
        <v>500</v>
      </c>
      <c r="M431" s="9">
        <f>M432</f>
        <v>0</v>
      </c>
      <c r="N431" s="9">
        <f t="shared" si="14"/>
        <v>0</v>
      </c>
    </row>
    <row r="432" spans="1:14" ht="18.75" customHeight="1" outlineLevel="5">
      <c r="A432" s="7" t="s">
        <v>43</v>
      </c>
      <c r="B432" s="8" t="s">
        <v>269</v>
      </c>
      <c r="C432" s="8" t="s">
        <v>68</v>
      </c>
      <c r="D432" s="8" t="s">
        <v>270</v>
      </c>
      <c r="E432" s="8" t="s">
        <v>63</v>
      </c>
      <c r="F432" s="8" t="s">
        <v>12</v>
      </c>
      <c r="G432" s="8"/>
      <c r="H432" s="8" t="s">
        <v>44</v>
      </c>
      <c r="I432" s="8"/>
      <c r="J432" s="8"/>
      <c r="K432" s="8"/>
      <c r="L432" s="9">
        <v>500</v>
      </c>
      <c r="M432" s="9">
        <v>0</v>
      </c>
      <c r="N432" s="9">
        <f t="shared" si="14"/>
        <v>0</v>
      </c>
    </row>
    <row r="433" spans="1:14" ht="18.75" customHeight="1" outlineLevel="5">
      <c r="A433" s="7" t="s">
        <v>332</v>
      </c>
      <c r="B433" s="8" t="s">
        <v>269</v>
      </c>
      <c r="C433" s="8" t="s">
        <v>68</v>
      </c>
      <c r="D433" s="8" t="s">
        <v>270</v>
      </c>
      <c r="E433" s="8" t="s">
        <v>42</v>
      </c>
      <c r="F433" s="8"/>
      <c r="G433" s="8"/>
      <c r="H433" s="8"/>
      <c r="I433" s="8"/>
      <c r="J433" s="8"/>
      <c r="K433" s="8"/>
      <c r="L433" s="9">
        <f>L434</f>
        <v>1338</v>
      </c>
      <c r="M433" s="9">
        <f>M434</f>
        <v>920.03</v>
      </c>
      <c r="N433" s="9"/>
    </row>
    <row r="434" spans="1:14" ht="18.75" customHeight="1" outlineLevel="5">
      <c r="A434" s="7" t="s">
        <v>43</v>
      </c>
      <c r="B434" s="8" t="s">
        <v>269</v>
      </c>
      <c r="C434" s="8" t="s">
        <v>68</v>
      </c>
      <c r="D434" s="8" t="s">
        <v>270</v>
      </c>
      <c r="E434" s="8" t="s">
        <v>42</v>
      </c>
      <c r="F434" s="8"/>
      <c r="G434" s="8"/>
      <c r="H434" s="8" t="s">
        <v>44</v>
      </c>
      <c r="I434" s="8"/>
      <c r="J434" s="8"/>
      <c r="K434" s="8"/>
      <c r="L434" s="9">
        <v>1338</v>
      </c>
      <c r="M434" s="9">
        <v>920.03</v>
      </c>
      <c r="N434" s="9"/>
    </row>
    <row r="435" spans="1:14" ht="15" customHeight="1" outlineLevel="1">
      <c r="A435" s="7" t="s">
        <v>97</v>
      </c>
      <c r="B435" s="8" t="s">
        <v>269</v>
      </c>
      <c r="C435" s="8" t="s">
        <v>98</v>
      </c>
      <c r="D435" s="8" t="s">
        <v>11</v>
      </c>
      <c r="E435" s="8" t="s">
        <v>12</v>
      </c>
      <c r="F435" s="8" t="s">
        <v>12</v>
      </c>
      <c r="G435" s="8"/>
      <c r="H435" s="8"/>
      <c r="I435" s="8"/>
      <c r="J435" s="8"/>
      <c r="K435" s="8"/>
      <c r="L435" s="9">
        <f t="shared" ref="L435:M438" si="15">L436</f>
        <v>342000</v>
      </c>
      <c r="M435" s="9">
        <f t="shared" si="15"/>
        <v>151600</v>
      </c>
      <c r="N435" s="9">
        <f t="shared" si="14"/>
        <v>44.327485380116961</v>
      </c>
    </row>
    <row r="436" spans="1:14" ht="28.5" customHeight="1" outlineLevel="2">
      <c r="A436" s="7" t="s">
        <v>114</v>
      </c>
      <c r="B436" s="8" t="s">
        <v>269</v>
      </c>
      <c r="C436" s="8" t="s">
        <v>115</v>
      </c>
      <c r="D436" s="8" t="s">
        <v>11</v>
      </c>
      <c r="E436" s="8" t="s">
        <v>12</v>
      </c>
      <c r="F436" s="8" t="s">
        <v>12</v>
      </c>
      <c r="G436" s="8"/>
      <c r="H436" s="8"/>
      <c r="I436" s="8"/>
      <c r="J436" s="8"/>
      <c r="K436" s="8"/>
      <c r="L436" s="9">
        <f t="shared" si="15"/>
        <v>342000</v>
      </c>
      <c r="M436" s="9">
        <f t="shared" si="15"/>
        <v>151600</v>
      </c>
      <c r="N436" s="9">
        <f t="shared" si="14"/>
        <v>44.327485380116961</v>
      </c>
    </row>
    <row r="437" spans="1:14" ht="28.5" customHeight="1" outlineLevel="3">
      <c r="A437" s="7" t="s">
        <v>117</v>
      </c>
      <c r="B437" s="8" t="s">
        <v>269</v>
      </c>
      <c r="C437" s="8" t="s">
        <v>115</v>
      </c>
      <c r="D437" s="8" t="s">
        <v>271</v>
      </c>
      <c r="E437" s="8" t="s">
        <v>12</v>
      </c>
      <c r="F437" s="8" t="s">
        <v>12</v>
      </c>
      <c r="G437" s="8"/>
      <c r="H437" s="8"/>
      <c r="I437" s="8"/>
      <c r="J437" s="8"/>
      <c r="K437" s="8"/>
      <c r="L437" s="9">
        <f t="shared" si="15"/>
        <v>342000</v>
      </c>
      <c r="M437" s="9">
        <f t="shared" si="15"/>
        <v>151600</v>
      </c>
      <c r="N437" s="9">
        <f t="shared" si="14"/>
        <v>44.327485380116961</v>
      </c>
    </row>
    <row r="438" spans="1:14" ht="42.75" customHeight="1" outlineLevel="4">
      <c r="A438" s="7" t="s">
        <v>31</v>
      </c>
      <c r="B438" s="8" t="s">
        <v>269</v>
      </c>
      <c r="C438" s="8" t="s">
        <v>115</v>
      </c>
      <c r="D438" s="8" t="s">
        <v>271</v>
      </c>
      <c r="E438" s="8" t="s">
        <v>32</v>
      </c>
      <c r="F438" s="8" t="s">
        <v>12</v>
      </c>
      <c r="G438" s="8"/>
      <c r="H438" s="8"/>
      <c r="I438" s="8"/>
      <c r="J438" s="8"/>
      <c r="K438" s="8"/>
      <c r="L438" s="9">
        <f>L439</f>
        <v>342000</v>
      </c>
      <c r="M438" s="9">
        <f t="shared" si="15"/>
        <v>151600</v>
      </c>
      <c r="N438" s="9">
        <f t="shared" si="14"/>
        <v>44.327485380116961</v>
      </c>
    </row>
    <row r="439" spans="1:14" ht="28.5" customHeight="1" outlineLevel="5">
      <c r="A439" s="7" t="s">
        <v>35</v>
      </c>
      <c r="B439" s="8" t="s">
        <v>269</v>
      </c>
      <c r="C439" s="8" t="s">
        <v>115</v>
      </c>
      <c r="D439" s="8" t="s">
        <v>271</v>
      </c>
      <c r="E439" s="8" t="s">
        <v>32</v>
      </c>
      <c r="F439" s="8" t="s">
        <v>12</v>
      </c>
      <c r="G439" s="8"/>
      <c r="H439" s="8" t="s">
        <v>36</v>
      </c>
      <c r="I439" s="8"/>
      <c r="J439" s="8"/>
      <c r="K439" s="8"/>
      <c r="L439" s="9">
        <v>342000</v>
      </c>
      <c r="M439" s="9">
        <v>151600</v>
      </c>
      <c r="N439" s="9">
        <f t="shared" si="14"/>
        <v>44.327485380116961</v>
      </c>
    </row>
    <row r="440" spans="1:14" ht="16.5" customHeight="1">
      <c r="A440" s="7" t="s">
        <v>272</v>
      </c>
      <c r="B440" s="8" t="s">
        <v>273</v>
      </c>
      <c r="C440" s="8" t="s">
        <v>10</v>
      </c>
      <c r="D440" s="8" t="s">
        <v>11</v>
      </c>
      <c r="E440" s="8" t="s">
        <v>12</v>
      </c>
      <c r="F440" s="8" t="s">
        <v>12</v>
      </c>
      <c r="G440" s="8"/>
      <c r="H440" s="8"/>
      <c r="I440" s="8"/>
      <c r="J440" s="8"/>
      <c r="K440" s="8"/>
      <c r="L440" s="9">
        <f>L441</f>
        <v>724796</v>
      </c>
      <c r="M440" s="9">
        <f>M441</f>
        <v>568865.53</v>
      </c>
      <c r="N440" s="9">
        <f t="shared" si="14"/>
        <v>78.486295454169181</v>
      </c>
    </row>
    <row r="441" spans="1:14" ht="15" customHeight="1" outlineLevel="1">
      <c r="A441" s="7" t="s">
        <v>13</v>
      </c>
      <c r="B441" s="8" t="s">
        <v>273</v>
      </c>
      <c r="C441" s="8" t="s">
        <v>14</v>
      </c>
      <c r="D441" s="8" t="s">
        <v>11</v>
      </c>
      <c r="E441" s="8" t="s">
        <v>12</v>
      </c>
      <c r="F441" s="8" t="s">
        <v>12</v>
      </c>
      <c r="G441" s="8"/>
      <c r="H441" s="8"/>
      <c r="I441" s="8"/>
      <c r="J441" s="8"/>
      <c r="K441" s="8"/>
      <c r="L441" s="9">
        <f>L442</f>
        <v>724796</v>
      </c>
      <c r="M441" s="9">
        <f>M442</f>
        <v>568865.53</v>
      </c>
      <c r="N441" s="9">
        <f t="shared" si="14"/>
        <v>78.486295454169181</v>
      </c>
    </row>
    <row r="442" spans="1:14" ht="45.75" customHeight="1" outlineLevel="2">
      <c r="A442" s="7" t="s">
        <v>257</v>
      </c>
      <c r="B442" s="8" t="s">
        <v>273</v>
      </c>
      <c r="C442" s="8" t="s">
        <v>258</v>
      </c>
      <c r="D442" s="8" t="s">
        <v>11</v>
      </c>
      <c r="E442" s="8" t="s">
        <v>12</v>
      </c>
      <c r="F442" s="8" t="s">
        <v>12</v>
      </c>
      <c r="G442" s="8"/>
      <c r="H442" s="8"/>
      <c r="I442" s="8"/>
      <c r="J442" s="8"/>
      <c r="K442" s="8"/>
      <c r="L442" s="9">
        <f>L443+L448+L453</f>
        <v>724796</v>
      </c>
      <c r="M442" s="9">
        <f>M443+M448+M453</f>
        <v>568865.53</v>
      </c>
      <c r="N442" s="9">
        <f t="shared" si="14"/>
        <v>78.486295454169181</v>
      </c>
    </row>
    <row r="443" spans="1:14" ht="42.75" customHeight="1" outlineLevel="3">
      <c r="A443" s="7" t="s">
        <v>274</v>
      </c>
      <c r="B443" s="8" t="s">
        <v>273</v>
      </c>
      <c r="C443" s="8" t="s">
        <v>258</v>
      </c>
      <c r="D443" s="8" t="s">
        <v>275</v>
      </c>
      <c r="E443" s="8" t="s">
        <v>12</v>
      </c>
      <c r="F443" s="8" t="s">
        <v>12</v>
      </c>
      <c r="G443" s="8"/>
      <c r="H443" s="8"/>
      <c r="I443" s="8"/>
      <c r="J443" s="8"/>
      <c r="K443" s="8"/>
      <c r="L443" s="9">
        <f>L444+L446</f>
        <v>717796</v>
      </c>
      <c r="M443" s="9">
        <f>M444+M446</f>
        <v>564190.53</v>
      </c>
      <c r="N443" s="9">
        <f t="shared" si="14"/>
        <v>78.600400392312025</v>
      </c>
    </row>
    <row r="444" spans="1:14" ht="39" customHeight="1" outlineLevel="4">
      <c r="A444" s="7" t="s">
        <v>19</v>
      </c>
      <c r="B444" s="8" t="s">
        <v>273</v>
      </c>
      <c r="C444" s="8" t="s">
        <v>258</v>
      </c>
      <c r="D444" s="8" t="s">
        <v>275</v>
      </c>
      <c r="E444" s="8" t="s">
        <v>20</v>
      </c>
      <c r="F444" s="8" t="s">
        <v>12</v>
      </c>
      <c r="G444" s="8"/>
      <c r="H444" s="8"/>
      <c r="I444" s="8"/>
      <c r="J444" s="8"/>
      <c r="K444" s="8"/>
      <c r="L444" s="9">
        <f>L445</f>
        <v>549955</v>
      </c>
      <c r="M444" s="9">
        <f>M445</f>
        <v>435477.17</v>
      </c>
      <c r="N444" s="9">
        <f t="shared" si="14"/>
        <v>79.184145975579824</v>
      </c>
    </row>
    <row r="445" spans="1:14" ht="15.75" customHeight="1" outlineLevel="5">
      <c r="A445" s="7" t="s">
        <v>21</v>
      </c>
      <c r="B445" s="8" t="s">
        <v>273</v>
      </c>
      <c r="C445" s="8" t="s">
        <v>258</v>
      </c>
      <c r="D445" s="8" t="s">
        <v>275</v>
      </c>
      <c r="E445" s="8" t="s">
        <v>20</v>
      </c>
      <c r="F445" s="8" t="s">
        <v>12</v>
      </c>
      <c r="G445" s="8"/>
      <c r="H445" s="8" t="s">
        <v>22</v>
      </c>
      <c r="I445" s="8"/>
      <c r="J445" s="8"/>
      <c r="K445" s="8"/>
      <c r="L445" s="9">
        <v>549955</v>
      </c>
      <c r="M445" s="9">
        <v>435477.17</v>
      </c>
      <c r="N445" s="9">
        <f t="shared" si="14"/>
        <v>79.184145975579824</v>
      </c>
    </row>
    <row r="446" spans="1:14" ht="61.5" customHeight="1" outlineLevel="4">
      <c r="A446" s="7" t="s">
        <v>27</v>
      </c>
      <c r="B446" s="8" t="s">
        <v>273</v>
      </c>
      <c r="C446" s="8" t="s">
        <v>258</v>
      </c>
      <c r="D446" s="8" t="s">
        <v>275</v>
      </c>
      <c r="E446" s="8" t="s">
        <v>28</v>
      </c>
      <c r="F446" s="8" t="s">
        <v>12</v>
      </c>
      <c r="G446" s="8"/>
      <c r="H446" s="8"/>
      <c r="I446" s="8"/>
      <c r="J446" s="8"/>
      <c r="K446" s="8"/>
      <c r="L446" s="9">
        <f>L447</f>
        <v>167841</v>
      </c>
      <c r="M446" s="9">
        <f>M447</f>
        <v>128713.36</v>
      </c>
      <c r="N446" s="9">
        <f t="shared" si="14"/>
        <v>76.687674644455171</v>
      </c>
    </row>
    <row r="447" spans="1:14" ht="28.5" customHeight="1" outlineLevel="5">
      <c r="A447" s="7" t="s">
        <v>29</v>
      </c>
      <c r="B447" s="8" t="s">
        <v>273</v>
      </c>
      <c r="C447" s="8" t="s">
        <v>258</v>
      </c>
      <c r="D447" s="8" t="s">
        <v>275</v>
      </c>
      <c r="E447" s="8" t="s">
        <v>28</v>
      </c>
      <c r="F447" s="8" t="s">
        <v>12</v>
      </c>
      <c r="G447" s="8"/>
      <c r="H447" s="8" t="s">
        <v>30</v>
      </c>
      <c r="I447" s="8"/>
      <c r="J447" s="8"/>
      <c r="K447" s="8"/>
      <c r="L447" s="9">
        <v>167841</v>
      </c>
      <c r="M447" s="9">
        <v>128713.36</v>
      </c>
      <c r="N447" s="9">
        <f t="shared" si="14"/>
        <v>76.687674644455171</v>
      </c>
    </row>
    <row r="448" spans="1:14" ht="42.75" customHeight="1" outlineLevel="3">
      <c r="A448" s="7" t="s">
        <v>17</v>
      </c>
      <c r="B448" s="8" t="s">
        <v>273</v>
      </c>
      <c r="C448" s="8" t="s">
        <v>258</v>
      </c>
      <c r="D448" s="8" t="s">
        <v>18</v>
      </c>
      <c r="E448" s="8" t="s">
        <v>12</v>
      </c>
      <c r="F448" s="8" t="s">
        <v>12</v>
      </c>
      <c r="G448" s="8"/>
      <c r="H448" s="8"/>
      <c r="I448" s="8"/>
      <c r="J448" s="8"/>
      <c r="K448" s="8"/>
      <c r="L448" s="9">
        <f>L449</f>
        <v>6900</v>
      </c>
      <c r="M448" s="9">
        <f>M449</f>
        <v>4675</v>
      </c>
      <c r="N448" s="9">
        <f t="shared" si="14"/>
        <v>67.753623188405797</v>
      </c>
    </row>
    <row r="449" spans="1:14" ht="42.75" customHeight="1" outlineLevel="4">
      <c r="A449" s="7" t="s">
        <v>31</v>
      </c>
      <c r="B449" s="8" t="s">
        <v>273</v>
      </c>
      <c r="C449" s="8" t="s">
        <v>258</v>
      </c>
      <c r="D449" s="8" t="s">
        <v>18</v>
      </c>
      <c r="E449" s="8" t="s">
        <v>32</v>
      </c>
      <c r="F449" s="8" t="s">
        <v>12</v>
      </c>
      <c r="G449" s="8"/>
      <c r="H449" s="8"/>
      <c r="I449" s="8"/>
      <c r="J449" s="8"/>
      <c r="K449" s="8"/>
      <c r="L449" s="9">
        <f>L450+L451+L452</f>
        <v>6900</v>
      </c>
      <c r="M449" s="9">
        <f>M450+M451+M452</f>
        <v>4675</v>
      </c>
      <c r="N449" s="9">
        <f t="shared" si="14"/>
        <v>67.753623188405797</v>
      </c>
    </row>
    <row r="450" spans="1:14" ht="30.75" customHeight="1" outlineLevel="4">
      <c r="A450" s="7" t="s">
        <v>56</v>
      </c>
      <c r="B450" s="8" t="s">
        <v>273</v>
      </c>
      <c r="C450" s="8" t="s">
        <v>258</v>
      </c>
      <c r="D450" s="8" t="s">
        <v>18</v>
      </c>
      <c r="E450" s="8" t="s">
        <v>32</v>
      </c>
      <c r="F450" s="8"/>
      <c r="G450" s="8"/>
      <c r="H450" s="8" t="s">
        <v>57</v>
      </c>
      <c r="I450" s="8"/>
      <c r="J450" s="8"/>
      <c r="K450" s="8"/>
      <c r="L450" s="9">
        <v>2000</v>
      </c>
      <c r="M450" s="9">
        <v>1000</v>
      </c>
      <c r="N450" s="9">
        <f t="shared" si="14"/>
        <v>50</v>
      </c>
    </row>
    <row r="451" spans="1:14" ht="28.5" customHeight="1" outlineLevel="5">
      <c r="A451" s="7" t="s">
        <v>35</v>
      </c>
      <c r="B451" s="8" t="s">
        <v>273</v>
      </c>
      <c r="C451" s="8" t="s">
        <v>258</v>
      </c>
      <c r="D451" s="8" t="s">
        <v>18</v>
      </c>
      <c r="E451" s="8" t="s">
        <v>32</v>
      </c>
      <c r="F451" s="8" t="s">
        <v>12</v>
      </c>
      <c r="G451" s="8"/>
      <c r="H451" s="8" t="s">
        <v>36</v>
      </c>
      <c r="I451" s="8"/>
      <c r="J451" s="8"/>
      <c r="K451" s="8"/>
      <c r="L451" s="9">
        <v>3900</v>
      </c>
      <c r="M451" s="9">
        <v>3675</v>
      </c>
      <c r="N451" s="9">
        <f t="shared" si="14"/>
        <v>94.230769230769226</v>
      </c>
    </row>
    <row r="452" spans="1:14" ht="30" customHeight="1" outlineLevel="5">
      <c r="A452" s="7" t="s">
        <v>39</v>
      </c>
      <c r="B452" s="8" t="s">
        <v>273</v>
      </c>
      <c r="C452" s="8" t="s">
        <v>258</v>
      </c>
      <c r="D452" s="8" t="s">
        <v>18</v>
      </c>
      <c r="E452" s="8" t="s">
        <v>32</v>
      </c>
      <c r="F452" s="8" t="s">
        <v>12</v>
      </c>
      <c r="G452" s="8"/>
      <c r="H452" s="8" t="s">
        <v>40</v>
      </c>
      <c r="I452" s="8"/>
      <c r="J452" s="8"/>
      <c r="K452" s="8"/>
      <c r="L452" s="9">
        <v>1000</v>
      </c>
      <c r="M452" s="9">
        <v>0</v>
      </c>
      <c r="N452" s="9">
        <f t="shared" si="14"/>
        <v>0</v>
      </c>
    </row>
    <row r="453" spans="1:14" ht="30" customHeight="1" outlineLevel="5">
      <c r="A453" s="7" t="s">
        <v>332</v>
      </c>
      <c r="B453" s="8" t="s">
        <v>273</v>
      </c>
      <c r="C453" s="8" t="s">
        <v>258</v>
      </c>
      <c r="D453" s="8" t="s">
        <v>18</v>
      </c>
      <c r="E453" s="8" t="s">
        <v>342</v>
      </c>
      <c r="F453" s="8"/>
      <c r="G453" s="8"/>
      <c r="H453" s="8"/>
      <c r="I453" s="8"/>
      <c r="J453" s="8"/>
      <c r="K453" s="8"/>
      <c r="L453" s="9">
        <f>L454</f>
        <v>100</v>
      </c>
      <c r="M453" s="9">
        <f>M454</f>
        <v>0</v>
      </c>
      <c r="N453" s="9">
        <f t="shared" si="14"/>
        <v>0</v>
      </c>
    </row>
    <row r="454" spans="1:14" ht="30" customHeight="1" outlineLevel="5">
      <c r="A454" s="7" t="s">
        <v>43</v>
      </c>
      <c r="B454" s="8"/>
      <c r="C454" s="8"/>
      <c r="D454" s="8" t="s">
        <v>18</v>
      </c>
      <c r="E454" s="8" t="s">
        <v>42</v>
      </c>
      <c r="F454" s="8"/>
      <c r="G454" s="8"/>
      <c r="H454" s="8" t="s">
        <v>44</v>
      </c>
      <c r="I454" s="8"/>
      <c r="J454" s="8"/>
      <c r="K454" s="8"/>
      <c r="L454" s="9">
        <v>100</v>
      </c>
      <c r="M454" s="9">
        <v>0</v>
      </c>
      <c r="N454" s="9">
        <f t="shared" si="14"/>
        <v>0</v>
      </c>
    </row>
    <row r="455" spans="1:14" ht="33.75" customHeight="1">
      <c r="A455" s="30" t="s">
        <v>276</v>
      </c>
      <c r="B455" s="30"/>
      <c r="C455" s="30"/>
      <c r="D455" s="30"/>
      <c r="E455" s="30"/>
      <c r="F455" s="30"/>
      <c r="G455" s="30"/>
      <c r="H455" s="10"/>
      <c r="I455" s="10"/>
      <c r="J455" s="10"/>
      <c r="K455" s="10"/>
      <c r="L455" s="11">
        <f>L7+L25+L395+L417+L440</f>
        <v>199515847</v>
      </c>
      <c r="M455" s="11">
        <f>M7+M25+M395+M417+M440</f>
        <v>147543823.52000001</v>
      </c>
      <c r="N455" s="9">
        <f t="shared" si="14"/>
        <v>73.950929582049696</v>
      </c>
    </row>
    <row r="456" spans="1:14" ht="36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ht="21.75" customHeight="1">
      <c r="A457" s="22" t="s">
        <v>279</v>
      </c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</row>
    <row r="461" spans="1:14">
      <c r="L461" s="12"/>
      <c r="M461" s="12"/>
    </row>
    <row r="474" spans="12:13">
      <c r="L474" s="12"/>
      <c r="M474" s="12"/>
    </row>
  </sheetData>
  <mergeCells count="6">
    <mergeCell ref="A457:N457"/>
    <mergeCell ref="A1:G1"/>
    <mergeCell ref="A3:N3"/>
    <mergeCell ref="A4:N4"/>
    <mergeCell ref="A455:G455"/>
    <mergeCell ref="A2:N2"/>
  </mergeCells>
  <pageMargins left="0.78740157480314965" right="0.19685039370078741" top="0.19685039370078741" bottom="0.19685039370078741" header="0.19685039370078741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2017-09-06T06:09:09Z</cp:lastPrinted>
  <dcterms:created xsi:type="dcterms:W3CDTF">2017-02-08T11:51:28Z</dcterms:created>
  <dcterms:modified xsi:type="dcterms:W3CDTF">2017-11-08T14:01:18Z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