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374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254" i="2"/>
  <c r="L406"/>
  <c r="M253"/>
  <c r="L253"/>
  <c r="M167"/>
  <c r="M48"/>
  <c r="M32"/>
  <c r="M57"/>
  <c r="M50"/>
  <c r="M39"/>
  <c r="M37"/>
  <c r="M35"/>
  <c r="M33"/>
  <c r="M30"/>
  <c r="M28"/>
  <c r="M27" s="1"/>
  <c r="M22"/>
  <c r="M17"/>
  <c r="M15"/>
  <c r="M13"/>
  <c r="M11"/>
  <c r="M10"/>
  <c r="M9" s="1"/>
  <c r="M8" s="1"/>
  <c r="M7" s="1"/>
  <c r="L249"/>
  <c r="P168"/>
  <c r="M107"/>
  <c r="L107"/>
  <c r="N115"/>
  <c r="N116"/>
  <c r="M115"/>
  <c r="L115"/>
  <c r="M113"/>
  <c r="L113"/>
  <c r="M93"/>
  <c r="L93"/>
  <c r="M26" l="1"/>
  <c r="L127"/>
  <c r="M127"/>
  <c r="N273"/>
  <c r="N274"/>
  <c r="N278"/>
  <c r="N280"/>
  <c r="L277"/>
  <c r="L276" s="1"/>
  <c r="L275" s="1"/>
  <c r="L279"/>
  <c r="M279"/>
  <c r="N279" s="1"/>
  <c r="M366"/>
  <c r="M182"/>
  <c r="M181" s="1"/>
  <c r="M276" l="1"/>
  <c r="N276" s="1"/>
  <c r="N277"/>
  <c r="M275"/>
  <c r="N275" s="1"/>
  <c r="N96"/>
  <c r="M53" l="1"/>
  <c r="M52" s="1"/>
  <c r="M54"/>
  <c r="M58"/>
  <c r="M60"/>
  <c r="M62"/>
  <c r="M66"/>
  <c r="M65" s="1"/>
  <c r="M77"/>
  <c r="M81"/>
  <c r="M87"/>
  <c r="M89"/>
  <c r="M91"/>
  <c r="M101"/>
  <c r="M100" s="1"/>
  <c r="M99" s="1"/>
  <c r="M105"/>
  <c r="M104" s="1"/>
  <c r="M103" s="1"/>
  <c r="M109"/>
  <c r="M108" s="1"/>
  <c r="M119"/>
  <c r="M121"/>
  <c r="M124"/>
  <c r="M123" s="1"/>
  <c r="M128"/>
  <c r="M131"/>
  <c r="M134"/>
  <c r="M133" s="1"/>
  <c r="M137"/>
  <c r="M136" s="1"/>
  <c r="M143"/>
  <c r="M140" s="1"/>
  <c r="M139" s="1"/>
  <c r="M151"/>
  <c r="M150" s="1"/>
  <c r="M159"/>
  <c r="M156" s="1"/>
  <c r="M162"/>
  <c r="M161" s="1"/>
  <c r="M166"/>
  <c r="M178"/>
  <c r="M177" s="1"/>
  <c r="M187"/>
  <c r="M186" s="1"/>
  <c r="M200"/>
  <c r="M199" s="1"/>
  <c r="M207"/>
  <c r="M206" s="1"/>
  <c r="M210"/>
  <c r="M209" s="1"/>
  <c r="M213"/>
  <c r="M218"/>
  <c r="M217" s="1"/>
  <c r="M228"/>
  <c r="M227" s="1"/>
  <c r="M232"/>
  <c r="M231" s="1"/>
  <c r="M235"/>
  <c r="M234" s="1"/>
  <c r="M239"/>
  <c r="M241"/>
  <c r="M243"/>
  <c r="M249"/>
  <c r="M251"/>
  <c r="M256"/>
  <c r="M255" s="1"/>
  <c r="M266"/>
  <c r="M265" s="1"/>
  <c r="M284"/>
  <c r="M283" s="1"/>
  <c r="M282" s="1"/>
  <c r="M288"/>
  <c r="M287" s="1"/>
  <c r="M291"/>
  <c r="M290" s="1"/>
  <c r="M295"/>
  <c r="M294" s="1"/>
  <c r="M298"/>
  <c r="M300"/>
  <c r="M303"/>
  <c r="M302" s="1"/>
  <c r="M306"/>
  <c r="M305" s="1"/>
  <c r="M310"/>
  <c r="M312"/>
  <c r="M314"/>
  <c r="M318"/>
  <c r="M320"/>
  <c r="M324"/>
  <c r="M326"/>
  <c r="M328"/>
  <c r="M332"/>
  <c r="M331" s="1"/>
  <c r="M337"/>
  <c r="M336" s="1"/>
  <c r="M335" s="1"/>
  <c r="M334" s="1"/>
  <c r="M346"/>
  <c r="M345" s="1"/>
  <c r="M344" s="1"/>
  <c r="M343" s="1"/>
  <c r="M355"/>
  <c r="M357"/>
  <c r="M359"/>
  <c r="M361"/>
  <c r="M371"/>
  <c r="M370" s="1"/>
  <c r="M369" s="1"/>
  <c r="M368" s="1"/>
  <c r="M377"/>
  <c r="M379"/>
  <c r="M381"/>
  <c r="M383"/>
  <c r="M387"/>
  <c r="M392"/>
  <c r="M391" s="1"/>
  <c r="M390" s="1"/>
  <c r="M389" s="1"/>
  <c r="M398"/>
  <c r="M400"/>
  <c r="M403"/>
  <c r="M402" s="1"/>
  <c r="O248"/>
  <c r="O264"/>
  <c r="O226"/>
  <c r="O198"/>
  <c r="O202"/>
  <c r="M354" l="1"/>
  <c r="M397"/>
  <c r="M396" s="1"/>
  <c r="M395" s="1"/>
  <c r="M394" s="1"/>
  <c r="M323"/>
  <c r="M309"/>
  <c r="M297"/>
  <c r="M293" s="1"/>
  <c r="M230"/>
  <c r="M118"/>
  <c r="M117" s="1"/>
  <c r="M149"/>
  <c r="M165"/>
  <c r="M376"/>
  <c r="M375" s="1"/>
  <c r="M374" s="1"/>
  <c r="M353"/>
  <c r="M352" s="1"/>
  <c r="M317"/>
  <c r="M238"/>
  <c r="M237" s="1"/>
  <c r="M126"/>
  <c r="M86"/>
  <c r="M85" s="1"/>
  <c r="M84" s="1"/>
  <c r="M216"/>
  <c r="M76"/>
  <c r="M75" s="1"/>
  <c r="M74" s="1"/>
  <c r="M56"/>
  <c r="M25" s="1"/>
  <c r="M373"/>
  <c r="M286"/>
  <c r="M185"/>
  <c r="L403"/>
  <c r="L402" s="1"/>
  <c r="L400"/>
  <c r="L398"/>
  <c r="L392"/>
  <c r="L391" s="1"/>
  <c r="L390" s="1"/>
  <c r="L389" s="1"/>
  <c r="L387"/>
  <c r="L383"/>
  <c r="L381"/>
  <c r="L379"/>
  <c r="L377"/>
  <c r="L371"/>
  <c r="L370" s="1"/>
  <c r="L369" s="1"/>
  <c r="L368" s="1"/>
  <c r="L366"/>
  <c r="L361"/>
  <c r="L359"/>
  <c r="L357"/>
  <c r="L355"/>
  <c r="L314"/>
  <c r="L312"/>
  <c r="L207"/>
  <c r="L206" s="1"/>
  <c r="L200"/>
  <c r="L199" s="1"/>
  <c r="L187"/>
  <c r="L79"/>
  <c r="L66"/>
  <c r="L65" s="1"/>
  <c r="P33"/>
  <c r="L346"/>
  <c r="L345" s="1"/>
  <c r="L344" s="1"/>
  <c r="L343" s="1"/>
  <c r="L337"/>
  <c r="L336" s="1"/>
  <c r="L335" s="1"/>
  <c r="L334" s="1"/>
  <c r="M308" l="1"/>
  <c r="M164"/>
  <c r="M98"/>
  <c r="L354"/>
  <c r="L353" s="1"/>
  <c r="L352" s="1"/>
  <c r="L376"/>
  <c r="L375" s="1"/>
  <c r="L374" s="1"/>
  <c r="L373" s="1"/>
  <c r="N373" s="1"/>
  <c r="L397"/>
  <c r="M281"/>
  <c r="M24"/>
  <c r="M406" s="1"/>
  <c r="L396"/>
  <c r="L395" s="1"/>
  <c r="L394" s="1"/>
  <c r="N394" s="1"/>
  <c r="L351"/>
  <c r="L332"/>
  <c r="L331" s="1"/>
  <c r="L328"/>
  <c r="L326"/>
  <c r="N326" s="1"/>
  <c r="L324"/>
  <c r="L320"/>
  <c r="N320" s="1"/>
  <c r="L318"/>
  <c r="L310"/>
  <c r="L309" s="1"/>
  <c r="L306"/>
  <c r="L305" s="1"/>
  <c r="L303"/>
  <c r="L302" s="1"/>
  <c r="L300"/>
  <c r="L298"/>
  <c r="L295"/>
  <c r="L294" s="1"/>
  <c r="N294" s="1"/>
  <c r="L291"/>
  <c r="L290" s="1"/>
  <c r="N290" s="1"/>
  <c r="L288"/>
  <c r="L287" s="1"/>
  <c r="L284"/>
  <c r="L283" s="1"/>
  <c r="L266"/>
  <c r="L265" s="1"/>
  <c r="L256"/>
  <c r="L255" s="1"/>
  <c r="L251"/>
  <c r="L243"/>
  <c r="L241"/>
  <c r="N241" s="1"/>
  <c r="L239"/>
  <c r="L235"/>
  <c r="L234" s="1"/>
  <c r="L232"/>
  <c r="L231" s="1"/>
  <c r="L228"/>
  <c r="L227" s="1"/>
  <c r="N227" s="1"/>
  <c r="L218"/>
  <c r="L217" s="1"/>
  <c r="L214"/>
  <c r="L213" s="1"/>
  <c r="L210"/>
  <c r="L209" s="1"/>
  <c r="N206"/>
  <c r="N199"/>
  <c r="L186"/>
  <c r="L182"/>
  <c r="L181" s="1"/>
  <c r="N181" s="1"/>
  <c r="L178"/>
  <c r="L177" s="1"/>
  <c r="L167"/>
  <c r="L166" s="1"/>
  <c r="L162"/>
  <c r="L161" s="1"/>
  <c r="N161" s="1"/>
  <c r="L159"/>
  <c r="L156" s="1"/>
  <c r="L151"/>
  <c r="L150" s="1"/>
  <c r="L146"/>
  <c r="L145" s="1"/>
  <c r="L137"/>
  <c r="L136" s="1"/>
  <c r="N136" s="1"/>
  <c r="L134"/>
  <c r="L133" s="1"/>
  <c r="L131"/>
  <c r="L129"/>
  <c r="L128" s="1"/>
  <c r="N128" s="1"/>
  <c r="L124"/>
  <c r="L123" s="1"/>
  <c r="N123" s="1"/>
  <c r="L121"/>
  <c r="N121" s="1"/>
  <c r="L119"/>
  <c r="N113"/>
  <c r="L109"/>
  <c r="L108" s="1"/>
  <c r="L105"/>
  <c r="L104" s="1"/>
  <c r="L103" s="1"/>
  <c r="L101"/>
  <c r="L100" s="1"/>
  <c r="P87"/>
  <c r="L91"/>
  <c r="L89"/>
  <c r="L87"/>
  <c r="L81"/>
  <c r="L77"/>
  <c r="L62"/>
  <c r="L60"/>
  <c r="N60" s="1"/>
  <c r="L58"/>
  <c r="L54"/>
  <c r="L53" s="1"/>
  <c r="P48"/>
  <c r="L50"/>
  <c r="N50" s="1"/>
  <c r="L48"/>
  <c r="L39"/>
  <c r="L37"/>
  <c r="L35"/>
  <c r="N35" s="1"/>
  <c r="L33"/>
  <c r="N33" s="1"/>
  <c r="L30"/>
  <c r="N30" s="1"/>
  <c r="L28"/>
  <c r="L22"/>
  <c r="N22" s="1"/>
  <c r="L17"/>
  <c r="N17" s="1"/>
  <c r="L15"/>
  <c r="N15" s="1"/>
  <c r="L13"/>
  <c r="N13" s="1"/>
  <c r="L11"/>
  <c r="N11" s="1"/>
  <c r="N12"/>
  <c r="N14"/>
  <c r="N16"/>
  <c r="N18"/>
  <c r="N19"/>
  <c r="N20"/>
  <c r="N21"/>
  <c r="N23"/>
  <c r="N28"/>
  <c r="N29"/>
  <c r="N31"/>
  <c r="N34"/>
  <c r="N36"/>
  <c r="N37"/>
  <c r="N38"/>
  <c r="N40"/>
  <c r="N41"/>
  <c r="N42"/>
  <c r="N43"/>
  <c r="N44"/>
  <c r="N45"/>
  <c r="N47"/>
  <c r="N48"/>
  <c r="N49"/>
  <c r="N51"/>
  <c r="N55"/>
  <c r="N59"/>
  <c r="N61"/>
  <c r="N62"/>
  <c r="N63"/>
  <c r="N64"/>
  <c r="N66"/>
  <c r="N67"/>
  <c r="N68"/>
  <c r="N69"/>
  <c r="N70"/>
  <c r="N71"/>
  <c r="N72"/>
  <c r="N73"/>
  <c r="N78"/>
  <c r="N79"/>
  <c r="N80"/>
  <c r="N81"/>
  <c r="N82"/>
  <c r="N83"/>
  <c r="N87"/>
  <c r="N88"/>
  <c r="N89"/>
  <c r="N90"/>
  <c r="N91"/>
  <c r="N92"/>
  <c r="N93"/>
  <c r="N94"/>
  <c r="N95"/>
  <c r="N97"/>
  <c r="N101"/>
  <c r="N102"/>
  <c r="N105"/>
  <c r="N106"/>
  <c r="N109"/>
  <c r="N110"/>
  <c r="N111"/>
  <c r="N114"/>
  <c r="N119"/>
  <c r="N120"/>
  <c r="N122"/>
  <c r="N124"/>
  <c r="N125"/>
  <c r="N129"/>
  <c r="N130"/>
  <c r="N131"/>
  <c r="N132"/>
  <c r="N134"/>
  <c r="N135"/>
  <c r="N137"/>
  <c r="N138"/>
  <c r="N141"/>
  <c r="N142"/>
  <c r="N146"/>
  <c r="N147"/>
  <c r="N152"/>
  <c r="N153"/>
  <c r="N154"/>
  <c r="N155"/>
  <c r="N157"/>
  <c r="N158"/>
  <c r="N159"/>
  <c r="N160"/>
  <c r="N162"/>
  <c r="N163"/>
  <c r="N167"/>
  <c r="N168"/>
  <c r="N169"/>
  <c r="N170"/>
  <c r="N171"/>
  <c r="N172"/>
  <c r="N173"/>
  <c r="N174"/>
  <c r="N175"/>
  <c r="N176"/>
  <c r="N178"/>
  <c r="N179"/>
  <c r="N180"/>
  <c r="N182"/>
  <c r="N183"/>
  <c r="N184"/>
  <c r="N187"/>
  <c r="N188"/>
  <c r="N189"/>
  <c r="N190"/>
  <c r="N191"/>
  <c r="N192"/>
  <c r="N193"/>
  <c r="N194"/>
  <c r="N195"/>
  <c r="N196"/>
  <c r="N197"/>
  <c r="N198"/>
  <c r="N200"/>
  <c r="N201"/>
  <c r="N202"/>
  <c r="N203"/>
  <c r="N204"/>
  <c r="N205"/>
  <c r="N207"/>
  <c r="N208"/>
  <c r="N210"/>
  <c r="N211"/>
  <c r="N212"/>
  <c r="N215"/>
  <c r="N218"/>
  <c r="N219"/>
  <c r="N220"/>
  <c r="N221"/>
  <c r="N222"/>
  <c r="N223"/>
  <c r="N224"/>
  <c r="N225"/>
  <c r="N226"/>
  <c r="N229"/>
  <c r="N232"/>
  <c r="N233"/>
  <c r="N236"/>
  <c r="N239"/>
  <c r="N240"/>
  <c r="N242"/>
  <c r="N243"/>
  <c r="N244"/>
  <c r="N245"/>
  <c r="N246"/>
  <c r="N248"/>
  <c r="N249"/>
  <c r="N250"/>
  <c r="N251"/>
  <c r="N252"/>
  <c r="N256"/>
  <c r="N257"/>
  <c r="N258"/>
  <c r="N259"/>
  <c r="N260"/>
  <c r="N261"/>
  <c r="N262"/>
  <c r="N263"/>
  <c r="N264"/>
  <c r="N266"/>
  <c r="N267"/>
  <c r="N268"/>
  <c r="N269"/>
  <c r="N270"/>
  <c r="N271"/>
  <c r="N272"/>
  <c r="N284"/>
  <c r="N285"/>
  <c r="N288"/>
  <c r="N289"/>
  <c r="N291"/>
  <c r="N292"/>
  <c r="N295"/>
  <c r="N296"/>
  <c r="N298"/>
  <c r="N299"/>
  <c r="N300"/>
  <c r="N301"/>
  <c r="N303"/>
  <c r="N304"/>
  <c r="N306"/>
  <c r="N307"/>
  <c r="N310"/>
  <c r="N311"/>
  <c r="N312"/>
  <c r="N313"/>
  <c r="N314"/>
  <c r="N315"/>
  <c r="N316"/>
  <c r="N318"/>
  <c r="N319"/>
  <c r="N322"/>
  <c r="N324"/>
  <c r="N325"/>
  <c r="N327"/>
  <c r="N328"/>
  <c r="N329"/>
  <c r="N330"/>
  <c r="N332"/>
  <c r="N333"/>
  <c r="N334"/>
  <c r="N335"/>
  <c r="N336"/>
  <c r="N337"/>
  <c r="N338"/>
  <c r="N339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2"/>
  <c r="N364"/>
  <c r="N365"/>
  <c r="N366"/>
  <c r="N367"/>
  <c r="N368"/>
  <c r="N369"/>
  <c r="N371"/>
  <c r="N372"/>
  <c r="N374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5"/>
  <c r="N398"/>
  <c r="N399"/>
  <c r="N400"/>
  <c r="N401"/>
  <c r="N402"/>
  <c r="N403"/>
  <c r="N404"/>
  <c r="N405"/>
  <c r="N145" l="1"/>
  <c r="N375"/>
  <c r="N235"/>
  <c r="N228"/>
  <c r="N151"/>
  <c r="L27"/>
  <c r="N27" s="1"/>
  <c r="L76"/>
  <c r="L75" s="1"/>
  <c r="L74" s="1"/>
  <c r="N77"/>
  <c r="N54"/>
  <c r="L297"/>
  <c r="N297" s="1"/>
  <c r="L165"/>
  <c r="N166"/>
  <c r="L216"/>
  <c r="N217"/>
  <c r="L286"/>
  <c r="N287"/>
  <c r="L10"/>
  <c r="L9" s="1"/>
  <c r="O33"/>
  <c r="O48"/>
  <c r="N107"/>
  <c r="L118"/>
  <c r="L117" s="1"/>
  <c r="L323"/>
  <c r="L57"/>
  <c r="L56" s="1"/>
  <c r="O59"/>
  <c r="L86"/>
  <c r="L85" s="1"/>
  <c r="L84" s="1"/>
  <c r="O87"/>
  <c r="N370"/>
  <c r="O365"/>
  <c r="N376"/>
  <c r="N321"/>
  <c r="N214"/>
  <c r="P59"/>
  <c r="P248"/>
  <c r="N133"/>
  <c r="N58"/>
  <c r="P10"/>
  <c r="N331"/>
  <c r="L52"/>
  <c r="N53"/>
  <c r="N177"/>
  <c r="N103"/>
  <c r="N104"/>
  <c r="N231"/>
  <c r="N309"/>
  <c r="N265"/>
  <c r="N305"/>
  <c r="N209"/>
  <c r="N213"/>
  <c r="L254"/>
  <c r="N255"/>
  <c r="N302"/>
  <c r="O10"/>
  <c r="N118"/>
  <c r="N127"/>
  <c r="N156"/>
  <c r="N216"/>
  <c r="L238"/>
  <c r="L237" s="1"/>
  <c r="N237" s="1"/>
  <c r="L317"/>
  <c r="N317" s="1"/>
  <c r="N56"/>
  <c r="L32"/>
  <c r="L293"/>
  <c r="N293" s="1"/>
  <c r="L185"/>
  <c r="N185" s="1"/>
  <c r="N39"/>
  <c r="N283"/>
  <c r="L282"/>
  <c r="L230"/>
  <c r="N234"/>
  <c r="N186"/>
  <c r="N165"/>
  <c r="L149"/>
  <c r="N149" s="1"/>
  <c r="N150"/>
  <c r="N117"/>
  <c r="N108"/>
  <c r="L99"/>
  <c r="N100"/>
  <c r="N76"/>
  <c r="N74"/>
  <c r="N65"/>
  <c r="N52"/>
  <c r="L8"/>
  <c r="L7" s="1"/>
  <c r="N9"/>
  <c r="N10"/>
  <c r="L143" l="1"/>
  <c r="N144"/>
  <c r="N57"/>
  <c r="N238"/>
  <c r="L26"/>
  <c r="L25" s="1"/>
  <c r="N25" s="1"/>
  <c r="O342"/>
  <c r="N340"/>
  <c r="N363"/>
  <c r="N86"/>
  <c r="N7"/>
  <c r="N75"/>
  <c r="N253"/>
  <c r="L308"/>
  <c r="L281" s="1"/>
  <c r="N8"/>
  <c r="N32"/>
  <c r="N230"/>
  <c r="N286"/>
  <c r="L164"/>
  <c r="N164" s="1"/>
  <c r="N308"/>
  <c r="N282"/>
  <c r="N254"/>
  <c r="N99"/>
  <c r="L98"/>
  <c r="L140" l="1"/>
  <c r="N143"/>
  <c r="N26"/>
  <c r="N361"/>
  <c r="N323"/>
  <c r="N397"/>
  <c r="N396"/>
  <c r="N84"/>
  <c r="N85"/>
  <c r="N281"/>
  <c r="N98"/>
  <c r="N140" l="1"/>
  <c r="L139"/>
  <c r="L126" l="1"/>
  <c r="N139"/>
  <c r="N126" l="1"/>
  <c r="L24"/>
  <c r="N406" l="1"/>
  <c r="N24"/>
</calcChain>
</file>

<file path=xl/sharedStrings.xml><?xml version="1.0" encoding="utf-8"?>
<sst xmlns="http://schemas.openxmlformats.org/spreadsheetml/2006/main" count="2594" uniqueCount="308">
  <si>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</si>
  <si>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</si>
  <si>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</si>
  <si>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</si>
  <si>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</si>
  <si>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</si>
  <si>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</si>
  <si>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</si>
  <si>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</si>
  <si>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</si>
  <si>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</si>
  <si>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</si>
  <si>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</si>
  <si>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</si>
  <si>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</si>
  <si>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</si>
  <si>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</si>
  <si>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</si>
  <si>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</si>
  <si>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</si>
  <si>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</si>
  <si>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</si>
  <si>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</si>
  <si>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</si>
  <si>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</si>
  <si>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</si>
  <si>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</si>
  <si>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</si>
  <si>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</si>
  <si>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</si>
  <si>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</si>
  <si>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</si>
  <si>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</si>
  <si>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</si>
  <si>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</si>
  <si>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</si>
  <si>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</si>
  <si>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</si>
  <si>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</si>
  <si>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</si>
  <si>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</si>
  <si>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</si>
  <si>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</si>
  <si>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</si>
  <si>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</si>
  <si>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</si>
  <si>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</si>
  <si>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</si>
  <si>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</si>
  <si>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</si>
  <si>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</si>
  <si>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</si>
  <si>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</si>
  <si>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</si>
  <si>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</si>
  <si>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</si>
  <si>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</si>
  <si>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</si>
  <si>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</si>
  <si>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</si>
  <si>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</si>
  <si>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</si>
  <si>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</si>
  <si>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</si>
  <si>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 xml:space="preserve">      Резервные фонды</t>
  </si>
  <si>
    <t>0111</t>
  </si>
  <si>
    <t xml:space="preserve">        Резервные фонды местных администраций</t>
  </si>
  <si>
    <t>7000010120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</si>
  <si>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</si>
  <si>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</si>
  <si>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</si>
  <si>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</si>
  <si>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</si>
  <si>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</si>
  <si>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</si>
  <si>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</si>
  <si>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</si>
  <si>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</si>
  <si>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</si>
  <si>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</si>
  <si>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</si>
  <si>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</si>
  <si>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</si>
  <si>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</si>
  <si>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</si>
  <si>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</si>
  <si>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</si>
  <si>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</si>
  <si>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</si>
  <si>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</si>
  <si>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</si>
  <si>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</si>
  <si>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</si>
  <si>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</si>
  <si>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</si>
  <si>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</si>
  <si>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</si>
  <si>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</si>
  <si>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</si>
  <si>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</si>
  <si>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</si>
  <si>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</si>
  <si>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</si>
  <si>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</si>
  <si>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</si>
  <si>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</si>
  <si>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</si>
  <si>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</si>
  <si>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 xml:space="preserve">      Сельское хохяйство и рыбаловство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</si>
  <si>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</si>
  <si>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</si>
  <si>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</si>
  <si>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</si>
  <si>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</si>
  <si>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</si>
  <si>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</si>
  <si>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</si>
  <si>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</si>
  <si>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</si>
  <si>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</si>
  <si>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 xml:space="preserve">        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</si>
  <si>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</si>
  <si>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</si>
  <si>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</si>
  <si>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</si>
  <si>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</si>
  <si>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</si>
  <si>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</si>
  <si>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</si>
  <si>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</si>
  <si>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</si>
  <si>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</si>
  <si>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</si>
  <si>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</si>
  <si>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</si>
  <si>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>631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</si>
  <si>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</si>
  <si>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</si>
  <si>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</si>
  <si>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</si>
  <si>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</si>
  <si>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</si>
  <si>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</si>
  <si>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</si>
  <si>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</si>
  <si>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</si>
  <si>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</si>
  <si>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</si>
  <si>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</si>
  <si>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</si>
  <si>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</si>
  <si>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</si>
  <si>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</si>
  <si>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</si>
  <si>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</si>
  <si>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</si>
  <si>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</si>
  <si>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</si>
  <si>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</si>
  <si>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  Прочие мероприятия по благоустройству</t>
  </si>
  <si>
    <t>0250670050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</si>
  <si>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</si>
  <si>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</si>
  <si>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</si>
  <si>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</si>
  <si>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</si>
  <si>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</si>
  <si>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</si>
  <si>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</si>
  <si>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</si>
  <si>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</si>
  <si>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</si>
  <si>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</si>
  <si>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</si>
  <si>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</si>
  <si>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</si>
  <si>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</si>
  <si>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</si>
  <si>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</si>
  <si>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</si>
  <si>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</si>
  <si>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</si>
  <si>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</si>
  <si>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</si>
  <si>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</si>
  <si>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</si>
  <si>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</si>
  <si>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</si>
  <si>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</si>
  <si>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</si>
  <si>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</si>
  <si>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</si>
  <si>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</si>
  <si>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</si>
  <si>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</si>
  <si>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</si>
  <si>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</si>
  <si>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</si>
  <si>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</si>
  <si>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</si>
  <si>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</si>
  <si>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</si>
  <si>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</si>
  <si>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</si>
  <si>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</si>
  <si>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</si>
  <si>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</si>
  <si>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</si>
  <si>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</si>
  <si>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</si>
  <si>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</si>
  <si>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</si>
  <si>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</si>
  <si>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</si>
  <si>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</si>
  <si>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</si>
  <si>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</si>
  <si>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</si>
  <si>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</si>
  <si>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</si>
  <si>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</si>
  <si>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</si>
  <si>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</si>
  <si>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</si>
  <si>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</si>
  <si>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</si>
  <si>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</si>
  <si>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</si>
  <si>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</si>
  <si>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>02704S6200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</si>
  <si>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</si>
  <si>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</si>
  <si>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</si>
  <si>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</si>
  <si>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</si>
  <si>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</si>
  <si>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</si>
  <si>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</si>
  <si>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</si>
  <si>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</si>
  <si>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</si>
  <si>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</si>
  <si>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</si>
  <si>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</si>
  <si>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</si>
  <si>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</si>
  <si>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</si>
  <si>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</si>
  <si>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</si>
  <si>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</si>
  <si>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</si>
  <si>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</si>
  <si>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</si>
  <si>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</si>
  <si>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</si>
  <si>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</si>
  <si>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</si>
  <si>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</si>
  <si>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</si>
  <si>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</si>
  <si>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</si>
  <si>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</si>
  <si>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</si>
  <si>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</si>
  <si>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</si>
  <si>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</si>
  <si>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</si>
  <si>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</si>
  <si>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</si>
  <si>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</si>
  <si>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</si>
  <si>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</si>
  <si>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</si>
  <si>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</si>
  <si>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</si>
  <si>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</si>
  <si>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</si>
  <si>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</si>
  <si>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</si>
  <si>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</si>
  <si>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</si>
  <si>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</si>
  <si>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</si>
  <si>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</si>
  <si>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</si>
  <si>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</si>
  <si>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</si>
  <si>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</si>
  <si>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</si>
  <si>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</si>
  <si>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</si>
  <si>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</si>
  <si>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</si>
  <si>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</si>
  <si>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</si>
  <si>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Исполнено на 01.03.2017г.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</si>
  <si>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</si>
  <si>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</si>
  <si>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</si>
  <si>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</si>
  <si>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</si>
  <si>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</si>
  <si>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</si>
  <si>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</si>
  <si>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</si>
  <si>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АНАЛИЗ ИСПОЛНЕНИЯ СВОДНОЙ БЮДЖЕТНОЙ РОСПИСИ 
БЮДЖЕТА ГОРОДСКОГО ОКРУГА "ГОРОД ФОКИНО" (РАСХОДЫ) 
на  01.04.2017г.</t>
  </si>
  <si>
    <t xml:space="preserve">  Обеспечение сохранности автомобильных дорог местного значения и условий безопасности движения по ним</t>
  </si>
  <si>
    <t>0230216170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</si>
</sst>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0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25"/>
  <sheetViews>
    <sheetView showGridLines="0" tabSelected="1" topLeftCell="A251" workbookViewId="0">
      <selection activeCell="P258" sqref="P258"/>
    </sheetView>
  </sheetViews>
  <sheetFormatPr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7.7109375" style="1" customWidth="1"/>
    <col min="6" max="7" width="9.140625" style="1" hidden="1"/>
    <col min="8" max="8" width="5.7109375" style="1" customWidth="1"/>
    <col min="9" max="11" width="9.140625" style="1" hidden="1"/>
    <col min="12" max="13" width="15.28515625" style="1" customWidth="1"/>
    <col min="14" max="14" width="11.5703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1"/>
      <c r="B1" s="22"/>
      <c r="C1" s="22"/>
      <c r="D1" s="22"/>
      <c r="E1" s="22"/>
      <c r="F1" s="22"/>
      <c r="G1" s="22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29" t="s">
        <v>305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6" ht="13.5" hidden="1" customHeight="1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6" ht="12" hidden="1" customHeight="1">
      <c r="A4" s="25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294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290</v>
      </c>
      <c r="M6" s="6" t="s">
        <v>295</v>
      </c>
      <c r="N6" s="6" t="s">
        <v>291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>L8</f>
        <v>492300</v>
      </c>
      <c r="M7" s="9">
        <f>M8</f>
        <v>92346.21</v>
      </c>
      <c r="N7" s="9">
        <f t="shared" ref="N7:N45" si="0">M7/L7*100</f>
        <v>18.758117001828158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>L9</f>
        <v>492300</v>
      </c>
      <c r="M8" s="9">
        <f>M9</f>
        <v>92346.21</v>
      </c>
      <c r="N8" s="9">
        <f t="shared" si="0"/>
        <v>18.758117001828158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>L10+L17+L22</f>
        <v>492300</v>
      </c>
      <c r="M9" s="9">
        <f>M10+M17+M22</f>
        <v>92346.21</v>
      </c>
      <c r="N9" s="9">
        <f t="shared" si="0"/>
        <v>18.758117001828158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</f>
        <v>447296</v>
      </c>
      <c r="M10" s="9">
        <f>M11+M13+M15</f>
        <v>88246.75</v>
      </c>
      <c r="N10" s="9">
        <f t="shared" si="0"/>
        <v>19.728937884532836</v>
      </c>
      <c r="O10" s="12">
        <f>L11+L13+L15</f>
        <v>447296</v>
      </c>
      <c r="P10" s="12">
        <f>M11+M13+M15</f>
        <v>88246.75</v>
      </c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>M12</f>
        <v>69046.75</v>
      </c>
      <c r="N11" s="9">
        <f t="shared" si="0"/>
        <v>20.155221484346495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69046.75</v>
      </c>
      <c r="N12" s="9">
        <f t="shared" si="0"/>
        <v>20.155221484346495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100</v>
      </c>
      <c r="N13" s="9">
        <f t="shared" si="0"/>
        <v>16.666666666666664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100</v>
      </c>
      <c r="N14" s="9">
        <f t="shared" si="0"/>
        <v>16.666666666666664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>M16</f>
        <v>19100</v>
      </c>
      <c r="N15" s="9">
        <f t="shared" si="0"/>
        <v>18.344042028025086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19100</v>
      </c>
      <c r="N16" s="9">
        <f t="shared" si="0"/>
        <v>18.344042028025086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>M18+M19+M20+M21</f>
        <v>4099.46</v>
      </c>
      <c r="N17" s="9">
        <f t="shared" si="0"/>
        <v>9.1293871370033841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8200</v>
      </c>
      <c r="M18" s="9">
        <v>1699.46</v>
      </c>
      <c r="N18" s="9">
        <f t="shared" si="0"/>
        <v>20.725121951219514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0</v>
      </c>
      <c r="N19" s="9">
        <f t="shared" si="0"/>
        <v>0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0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30704</v>
      </c>
      <c r="M21" s="9">
        <v>2400</v>
      </c>
      <c r="N21" s="9">
        <f t="shared" si="0"/>
        <v>7.8165711307972892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>M23</f>
        <v>0</v>
      </c>
      <c r="N22" s="9">
        <f t="shared" si="0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>
        <v>0</v>
      </c>
      <c r="N23" s="9">
        <f t="shared" si="0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L25+L74+L84+L98+L126+L164+L253+L281+L334+L343</f>
        <v>161131907.73999998</v>
      </c>
      <c r="M24" s="9">
        <f>M25+M74+M84+M98+M126+M164+M253+M281+M334+M343</f>
        <v>35444246.199999996</v>
      </c>
      <c r="N24" s="9">
        <f t="shared" si="0"/>
        <v>21.997037518597683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L26+L52+L56</f>
        <v>13576527</v>
      </c>
      <c r="M25" s="9">
        <f>M26+M52+M56</f>
        <v>2443469.7800000003</v>
      </c>
      <c r="N25" s="9">
        <f t="shared" si="0"/>
        <v>17.997752886286751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>M27+M32</f>
        <v>2010106.5200000003</v>
      </c>
      <c r="N26" s="9">
        <f t="shared" si="0"/>
        <v>17.744278942938397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>M28+M30</f>
        <v>179480.6</v>
      </c>
      <c r="N27" s="9">
        <f t="shared" si="0"/>
        <v>16.343637767627538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>M29</f>
        <v>142040.6</v>
      </c>
      <c r="N28" s="9">
        <f t="shared" si="0"/>
        <v>16.842825465713304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142040.6</v>
      </c>
      <c r="N29" s="9">
        <f t="shared" si="0"/>
        <v>16.842825465713304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>M31</f>
        <v>37440</v>
      </c>
      <c r="N30" s="9">
        <f t="shared" si="0"/>
        <v>14.691686483177548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37440</v>
      </c>
      <c r="N31" s="9">
        <f t="shared" si="0"/>
        <v>14.691686483177548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</f>
        <v>10230027</v>
      </c>
      <c r="M32" s="9">
        <f>M33+M35+M37+M39+M48+M50</f>
        <v>1830625.9200000002</v>
      </c>
      <c r="N32" s="9">
        <f t="shared" si="0"/>
        <v>17.894634295686611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>M34</f>
        <v>977689.43</v>
      </c>
      <c r="N33" s="9">
        <f t="shared" si="0"/>
        <v>17.588502136746374</v>
      </c>
      <c r="O33" s="12">
        <f>L33+L35+L37</f>
        <v>7237618</v>
      </c>
      <c r="P33" s="12">
        <f>M33+M35+M37</f>
        <v>1224789.4300000002</v>
      </c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977689.43</v>
      </c>
      <c r="N34" s="9">
        <f t="shared" si="0"/>
        <v>17.588502136746374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>M36</f>
        <v>100</v>
      </c>
      <c r="N35" s="9">
        <f t="shared" si="0"/>
        <v>16.666666666666664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100</v>
      </c>
      <c r="N36" s="9">
        <f t="shared" si="0"/>
        <v>16.666666666666664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>M38</f>
        <v>247000</v>
      </c>
      <c r="N37" s="9">
        <f t="shared" si="0"/>
        <v>14.716984055011729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247000</v>
      </c>
      <c r="N38" s="9">
        <f t="shared" si="0"/>
        <v>14.716984055011729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>M40+M41+M42+M43+M44+M45+M46+M47</f>
        <v>574120.49</v>
      </c>
      <c r="N39" s="9">
        <f t="shared" si="0"/>
        <v>20.602762343901336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38899.78</v>
      </c>
      <c r="N40" s="9">
        <f t="shared" si="0"/>
        <v>25.933186666666664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1000</v>
      </c>
      <c r="M41" s="9">
        <v>0</v>
      </c>
      <c r="N41" s="9">
        <f t="shared" si="0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953020</v>
      </c>
      <c r="M42" s="9">
        <v>454153.09</v>
      </c>
      <c r="N42" s="9">
        <f t="shared" si="0"/>
        <v>47.654098549873034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66599</v>
      </c>
      <c r="M43" s="9">
        <v>3456.56</v>
      </c>
      <c r="N43" s="9">
        <f t="shared" si="0"/>
        <v>5.190107959578973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19634.759999999998</v>
      </c>
      <c r="N44" s="9">
        <f t="shared" si="0"/>
        <v>8.1811499999999988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0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1080000</v>
      </c>
      <c r="M46" s="9">
        <v>0</v>
      </c>
      <c r="N46" s="9">
        <v>0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290000</v>
      </c>
      <c r="M47" s="9">
        <v>57976.3</v>
      </c>
      <c r="N47" s="9">
        <f t="shared" ref="N47:N78" si="1">M47/L47*100</f>
        <v>19.991827586206899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>M49</f>
        <v>26326</v>
      </c>
      <c r="N48" s="9">
        <f t="shared" si="1"/>
        <v>21.543371522094926</v>
      </c>
      <c r="O48" s="12">
        <f>L48+L50</f>
        <v>205790</v>
      </c>
      <c r="P48" s="12">
        <f>M48+M50</f>
        <v>31716</v>
      </c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26326</v>
      </c>
      <c r="N49" s="9">
        <f t="shared" si="1"/>
        <v>21.543371522094926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83590</v>
      </c>
      <c r="M50" s="9">
        <f>M51</f>
        <v>5390</v>
      </c>
      <c r="N50" s="9">
        <f t="shared" si="1"/>
        <v>6.4481397296327305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83590</v>
      </c>
      <c r="M51" s="9">
        <v>5390</v>
      </c>
      <c r="N51" s="9">
        <f t="shared" si="1"/>
        <v>6.4481397296327305</v>
      </c>
    </row>
    <row r="52" spans="1:16" ht="15" customHeight="1" outlineLevel="2">
      <c r="A52" s="7" t="s">
        <v>64</v>
      </c>
      <c r="B52" s="8" t="s">
        <v>46</v>
      </c>
      <c r="C52" s="8" t="s">
        <v>65</v>
      </c>
      <c r="D52" s="8" t="s">
        <v>11</v>
      </c>
      <c r="E52" s="8" t="s">
        <v>12</v>
      </c>
      <c r="F52" s="8" t="s">
        <v>12</v>
      </c>
      <c r="G52" s="8"/>
      <c r="H52" s="8"/>
      <c r="I52" s="8"/>
      <c r="J52" s="8"/>
      <c r="K52" s="8"/>
      <c r="L52" s="9">
        <f>L53</f>
        <v>384700</v>
      </c>
      <c r="M52" s="9">
        <f t="shared" ref="M52:M54" si="2">M53</f>
        <v>0</v>
      </c>
      <c r="N52" s="9">
        <f t="shared" si="1"/>
        <v>0</v>
      </c>
    </row>
    <row r="53" spans="1:16" ht="28.5" customHeight="1" outlineLevel="3">
      <c r="A53" s="7" t="s">
        <v>66</v>
      </c>
      <c r="B53" s="8" t="s">
        <v>46</v>
      </c>
      <c r="C53" s="8" t="s">
        <v>65</v>
      </c>
      <c r="D53" s="8" t="s">
        <v>67</v>
      </c>
      <c r="E53" s="8" t="s">
        <v>12</v>
      </c>
      <c r="F53" s="8" t="s">
        <v>12</v>
      </c>
      <c r="G53" s="8"/>
      <c r="H53" s="8"/>
      <c r="I53" s="8"/>
      <c r="J53" s="8"/>
      <c r="K53" s="8"/>
      <c r="L53" s="9">
        <f>L54</f>
        <v>384700</v>
      </c>
      <c r="M53" s="9">
        <f t="shared" si="2"/>
        <v>0</v>
      </c>
      <c r="N53" s="9">
        <f t="shared" si="1"/>
        <v>0</v>
      </c>
    </row>
    <row r="54" spans="1:16" ht="15" customHeight="1" outlineLevel="4">
      <c r="A54" s="7" t="s">
        <v>68</v>
      </c>
      <c r="B54" s="8" t="s">
        <v>46</v>
      </c>
      <c r="C54" s="8" t="s">
        <v>65</v>
      </c>
      <c r="D54" s="8" t="s">
        <v>67</v>
      </c>
      <c r="E54" s="8" t="s">
        <v>69</v>
      </c>
      <c r="F54" s="8" t="s">
        <v>12</v>
      </c>
      <c r="G54" s="8"/>
      <c r="H54" s="8"/>
      <c r="I54" s="8"/>
      <c r="J54" s="8"/>
      <c r="K54" s="8"/>
      <c r="L54" s="9">
        <f>L55</f>
        <v>384700</v>
      </c>
      <c r="M54" s="9">
        <f t="shared" si="2"/>
        <v>0</v>
      </c>
      <c r="N54" s="9">
        <f t="shared" si="1"/>
        <v>0</v>
      </c>
    </row>
    <row r="55" spans="1:16" ht="28.5" customHeight="1" outlineLevel="5">
      <c r="A55" s="7" t="s">
        <v>37</v>
      </c>
      <c r="B55" s="8" t="s">
        <v>46</v>
      </c>
      <c r="C55" s="8" t="s">
        <v>65</v>
      </c>
      <c r="D55" s="8" t="s">
        <v>67</v>
      </c>
      <c r="E55" s="8" t="s">
        <v>69</v>
      </c>
      <c r="F55" s="8" t="s">
        <v>12</v>
      </c>
      <c r="G55" s="8"/>
      <c r="H55" s="8" t="s">
        <v>38</v>
      </c>
      <c r="I55" s="8"/>
      <c r="J55" s="8"/>
      <c r="K55" s="8"/>
      <c r="L55" s="9">
        <v>384700</v>
      </c>
      <c r="M55" s="9">
        <v>0</v>
      </c>
      <c r="N55" s="9">
        <f t="shared" si="1"/>
        <v>0</v>
      </c>
    </row>
    <row r="56" spans="1:16" ht="18" customHeight="1" outlineLevel="2">
      <c r="A56" s="7" t="s">
        <v>70</v>
      </c>
      <c r="B56" s="8" t="s">
        <v>46</v>
      </c>
      <c r="C56" s="8" t="s">
        <v>71</v>
      </c>
      <c r="D56" s="8" t="s">
        <v>11</v>
      </c>
      <c r="E56" s="8" t="s">
        <v>12</v>
      </c>
      <c r="F56" s="8" t="s">
        <v>12</v>
      </c>
      <c r="G56" s="8"/>
      <c r="H56" s="8"/>
      <c r="I56" s="8"/>
      <c r="J56" s="8"/>
      <c r="K56" s="8"/>
      <c r="L56" s="9">
        <f>L57+L65</f>
        <v>1863632</v>
      </c>
      <c r="M56" s="9">
        <f t="shared" ref="M56" si="3">M57+M65</f>
        <v>433363.26</v>
      </c>
      <c r="N56" s="9">
        <f t="shared" si="1"/>
        <v>23.253692789134337</v>
      </c>
    </row>
    <row r="57" spans="1:16" ht="105.75" customHeight="1" outlineLevel="3">
      <c r="A57" s="7" t="s">
        <v>72</v>
      </c>
      <c r="B57" s="8" t="s">
        <v>46</v>
      </c>
      <c r="C57" s="8" t="s">
        <v>71</v>
      </c>
      <c r="D57" s="8" t="s">
        <v>73</v>
      </c>
      <c r="E57" s="8" t="s">
        <v>12</v>
      </c>
      <c r="F57" s="8" t="s">
        <v>12</v>
      </c>
      <c r="G57" s="8"/>
      <c r="H57" s="8"/>
      <c r="I57" s="8"/>
      <c r="J57" s="8"/>
      <c r="K57" s="8"/>
      <c r="L57" s="9">
        <f>L58+L60+L62</f>
        <v>300792</v>
      </c>
      <c r="M57" s="9">
        <f>M58+M60+M62</f>
        <v>52563.26</v>
      </c>
      <c r="N57" s="9">
        <f t="shared" si="1"/>
        <v>17.474952791297639</v>
      </c>
    </row>
    <row r="58" spans="1:16" ht="33.75" customHeight="1" outlineLevel="4">
      <c r="A58" s="7" t="s">
        <v>19</v>
      </c>
      <c r="B58" s="8" t="s">
        <v>46</v>
      </c>
      <c r="C58" s="8" t="s">
        <v>71</v>
      </c>
      <c r="D58" s="8" t="s">
        <v>73</v>
      </c>
      <c r="E58" s="8" t="s">
        <v>20</v>
      </c>
      <c r="F58" s="8" t="s">
        <v>12</v>
      </c>
      <c r="G58" s="8"/>
      <c r="H58" s="8"/>
      <c r="I58" s="8"/>
      <c r="J58" s="8"/>
      <c r="K58" s="8"/>
      <c r="L58" s="9">
        <f>L59</f>
        <v>216225</v>
      </c>
      <c r="M58" s="9">
        <f t="shared" ref="M58" si="4">M59</f>
        <v>41944</v>
      </c>
      <c r="N58" s="9">
        <f t="shared" si="1"/>
        <v>19.398311943577294</v>
      </c>
    </row>
    <row r="59" spans="1:16" ht="16.5" customHeight="1" outlineLevel="5">
      <c r="A59" s="7" t="s">
        <v>21</v>
      </c>
      <c r="B59" s="8" t="s">
        <v>46</v>
      </c>
      <c r="C59" s="8" t="s">
        <v>71</v>
      </c>
      <c r="D59" s="8" t="s">
        <v>73</v>
      </c>
      <c r="E59" s="8" t="s">
        <v>20</v>
      </c>
      <c r="F59" s="8" t="s">
        <v>12</v>
      </c>
      <c r="G59" s="8"/>
      <c r="H59" s="8" t="s">
        <v>22</v>
      </c>
      <c r="I59" s="8"/>
      <c r="J59" s="8"/>
      <c r="K59" s="8"/>
      <c r="L59" s="9">
        <v>216225</v>
      </c>
      <c r="M59" s="9">
        <v>41944</v>
      </c>
      <c r="N59" s="9">
        <f t="shared" si="1"/>
        <v>19.398311943577294</v>
      </c>
      <c r="O59" s="12">
        <f>L58+L60</f>
        <v>280317</v>
      </c>
      <c r="P59" s="12">
        <f>M58+M60</f>
        <v>51893.08</v>
      </c>
    </row>
    <row r="60" spans="1:16" ht="65.25" customHeight="1" outlineLevel="4">
      <c r="A60" s="7" t="s">
        <v>27</v>
      </c>
      <c r="B60" s="8" t="s">
        <v>46</v>
      </c>
      <c r="C60" s="8" t="s">
        <v>71</v>
      </c>
      <c r="D60" s="8" t="s">
        <v>73</v>
      </c>
      <c r="E60" s="8" t="s">
        <v>28</v>
      </c>
      <c r="F60" s="8" t="s">
        <v>12</v>
      </c>
      <c r="G60" s="8"/>
      <c r="H60" s="8"/>
      <c r="I60" s="8"/>
      <c r="J60" s="8"/>
      <c r="K60" s="8"/>
      <c r="L60" s="9">
        <f>L61</f>
        <v>64092</v>
      </c>
      <c r="M60" s="9">
        <f t="shared" ref="M60" si="5">M61</f>
        <v>9949.08</v>
      </c>
      <c r="N60" s="9">
        <f t="shared" si="1"/>
        <v>15.523123010672158</v>
      </c>
    </row>
    <row r="61" spans="1:16" ht="33" customHeight="1" outlineLevel="5">
      <c r="A61" s="7" t="s">
        <v>29</v>
      </c>
      <c r="B61" s="8" t="s">
        <v>46</v>
      </c>
      <c r="C61" s="8" t="s">
        <v>71</v>
      </c>
      <c r="D61" s="8" t="s">
        <v>73</v>
      </c>
      <c r="E61" s="8" t="s">
        <v>28</v>
      </c>
      <c r="F61" s="8" t="s">
        <v>12</v>
      </c>
      <c r="G61" s="8"/>
      <c r="H61" s="8" t="s">
        <v>30</v>
      </c>
      <c r="I61" s="8"/>
      <c r="J61" s="8"/>
      <c r="K61" s="8"/>
      <c r="L61" s="9">
        <v>64092</v>
      </c>
      <c r="M61" s="9">
        <v>9949.08</v>
      </c>
      <c r="N61" s="9">
        <f t="shared" si="1"/>
        <v>15.523123010672158</v>
      </c>
    </row>
    <row r="62" spans="1:16" ht="42.75" customHeight="1" outlineLevel="4">
      <c r="A62" s="7" t="s">
        <v>31</v>
      </c>
      <c r="B62" s="8" t="s">
        <v>46</v>
      </c>
      <c r="C62" s="8" t="s">
        <v>71</v>
      </c>
      <c r="D62" s="8" t="s">
        <v>73</v>
      </c>
      <c r="E62" s="8" t="s">
        <v>32</v>
      </c>
      <c r="F62" s="8" t="s">
        <v>12</v>
      </c>
      <c r="G62" s="8"/>
      <c r="H62" s="8"/>
      <c r="I62" s="8"/>
      <c r="J62" s="8"/>
      <c r="K62" s="8"/>
      <c r="L62" s="9">
        <f>L63+L64</f>
        <v>20475</v>
      </c>
      <c r="M62" s="9">
        <f t="shared" ref="M62" si="6">M63+M64</f>
        <v>670.18</v>
      </c>
      <c r="N62" s="9">
        <f t="shared" si="1"/>
        <v>3.2731623931623934</v>
      </c>
    </row>
    <row r="63" spans="1:16" ht="15" customHeight="1" outlineLevel="5">
      <c r="A63" s="7" t="s">
        <v>33</v>
      </c>
      <c r="B63" s="8" t="s">
        <v>46</v>
      </c>
      <c r="C63" s="8" t="s">
        <v>71</v>
      </c>
      <c r="D63" s="8" t="s">
        <v>73</v>
      </c>
      <c r="E63" s="8" t="s">
        <v>32</v>
      </c>
      <c r="F63" s="8" t="s">
        <v>12</v>
      </c>
      <c r="G63" s="8"/>
      <c r="H63" s="8" t="s">
        <v>34</v>
      </c>
      <c r="I63" s="8"/>
      <c r="J63" s="8"/>
      <c r="K63" s="8"/>
      <c r="L63" s="9">
        <v>9000</v>
      </c>
      <c r="M63" s="9">
        <v>670.18</v>
      </c>
      <c r="N63" s="9">
        <f t="shared" si="1"/>
        <v>7.4464444444444444</v>
      </c>
    </row>
    <row r="64" spans="1:16" ht="32.25" customHeight="1" outlineLevel="5">
      <c r="A64" s="7" t="s">
        <v>39</v>
      </c>
      <c r="B64" s="8" t="s">
        <v>46</v>
      </c>
      <c r="C64" s="8" t="s">
        <v>71</v>
      </c>
      <c r="D64" s="8" t="s">
        <v>73</v>
      </c>
      <c r="E64" s="8" t="s">
        <v>32</v>
      </c>
      <c r="F64" s="8" t="s">
        <v>12</v>
      </c>
      <c r="G64" s="8"/>
      <c r="H64" s="8" t="s">
        <v>40</v>
      </c>
      <c r="I64" s="8"/>
      <c r="J64" s="8"/>
      <c r="K64" s="8"/>
      <c r="L64" s="9">
        <v>11475</v>
      </c>
      <c r="M64" s="9">
        <v>0</v>
      </c>
      <c r="N64" s="9">
        <f t="shared" si="1"/>
        <v>0</v>
      </c>
    </row>
    <row r="65" spans="1:14" ht="28.5" customHeight="1" outlineLevel="3">
      <c r="A65" s="7" t="s">
        <v>74</v>
      </c>
      <c r="B65" s="8" t="s">
        <v>46</v>
      </c>
      <c r="C65" s="8" t="s">
        <v>71</v>
      </c>
      <c r="D65" s="8" t="s">
        <v>75</v>
      </c>
      <c r="E65" s="8" t="s">
        <v>12</v>
      </c>
      <c r="F65" s="8" t="s">
        <v>12</v>
      </c>
      <c r="G65" s="8"/>
      <c r="H65" s="8"/>
      <c r="I65" s="8"/>
      <c r="J65" s="8"/>
      <c r="K65" s="8"/>
      <c r="L65" s="9">
        <f>L66</f>
        <v>1562840</v>
      </c>
      <c r="M65" s="9">
        <f>M66</f>
        <v>380800</v>
      </c>
      <c r="N65" s="9">
        <f t="shared" si="1"/>
        <v>24.365897980599421</v>
      </c>
    </row>
    <row r="66" spans="1:14" ht="76.5" customHeight="1" outlineLevel="4">
      <c r="A66" s="7" t="s">
        <v>76</v>
      </c>
      <c r="B66" s="8" t="s">
        <v>46</v>
      </c>
      <c r="C66" s="8" t="s">
        <v>71</v>
      </c>
      <c r="D66" s="8" t="s">
        <v>75</v>
      </c>
      <c r="E66" s="8" t="s">
        <v>77</v>
      </c>
      <c r="F66" s="8" t="s">
        <v>12</v>
      </c>
      <c r="G66" s="8"/>
      <c r="H66" s="8"/>
      <c r="I66" s="8"/>
      <c r="J66" s="8"/>
      <c r="K66" s="8"/>
      <c r="L66" s="9">
        <f>L67+L68+L69+L70+L71+L72+L73</f>
        <v>1562840</v>
      </c>
      <c r="M66" s="9">
        <f>M67+M68+M69+M70+M71+M72+M73</f>
        <v>380800</v>
      </c>
      <c r="N66" s="9">
        <f t="shared" si="1"/>
        <v>24.365897980599421</v>
      </c>
    </row>
    <row r="67" spans="1:14" ht="19.5" customHeight="1" outlineLevel="5">
      <c r="A67" s="7" t="s">
        <v>21</v>
      </c>
      <c r="B67" s="8" t="s">
        <v>46</v>
      </c>
      <c r="C67" s="8" t="s">
        <v>71</v>
      </c>
      <c r="D67" s="8" t="s">
        <v>75</v>
      </c>
      <c r="E67" s="8" t="s">
        <v>77</v>
      </c>
      <c r="F67" s="8" t="s">
        <v>12</v>
      </c>
      <c r="G67" s="8"/>
      <c r="H67" s="8" t="s">
        <v>22</v>
      </c>
      <c r="I67" s="8"/>
      <c r="J67" s="8"/>
      <c r="K67" s="8"/>
      <c r="L67" s="9">
        <v>880000</v>
      </c>
      <c r="M67" s="9">
        <v>201000</v>
      </c>
      <c r="N67" s="9">
        <f t="shared" si="1"/>
        <v>22.840909090909093</v>
      </c>
    </row>
    <row r="68" spans="1:14" ht="28.5" customHeight="1" outlineLevel="5">
      <c r="A68" s="7" t="s">
        <v>29</v>
      </c>
      <c r="B68" s="8" t="s">
        <v>46</v>
      </c>
      <c r="C68" s="8" t="s">
        <v>71</v>
      </c>
      <c r="D68" s="8" t="s">
        <v>75</v>
      </c>
      <c r="E68" s="8" t="s">
        <v>77</v>
      </c>
      <c r="F68" s="8" t="s">
        <v>12</v>
      </c>
      <c r="G68" s="8"/>
      <c r="H68" s="8" t="s">
        <v>30</v>
      </c>
      <c r="I68" s="8"/>
      <c r="J68" s="8"/>
      <c r="K68" s="8"/>
      <c r="L68" s="9">
        <v>265840</v>
      </c>
      <c r="M68" s="9">
        <v>51200</v>
      </c>
      <c r="N68" s="9">
        <f t="shared" si="1"/>
        <v>19.259705085765873</v>
      </c>
    </row>
    <row r="69" spans="1:14" ht="15" customHeight="1" outlineLevel="5">
      <c r="A69" s="7" t="s">
        <v>33</v>
      </c>
      <c r="B69" s="8" t="s">
        <v>46</v>
      </c>
      <c r="C69" s="8" t="s">
        <v>71</v>
      </c>
      <c r="D69" s="8" t="s">
        <v>75</v>
      </c>
      <c r="E69" s="8" t="s">
        <v>77</v>
      </c>
      <c r="F69" s="8" t="s">
        <v>12</v>
      </c>
      <c r="G69" s="8"/>
      <c r="H69" s="8" t="s">
        <v>34</v>
      </c>
      <c r="I69" s="8"/>
      <c r="J69" s="8"/>
      <c r="K69" s="8"/>
      <c r="L69" s="9">
        <v>42000</v>
      </c>
      <c r="M69" s="9">
        <v>9000</v>
      </c>
      <c r="N69" s="9">
        <f t="shared" si="1"/>
        <v>21.428571428571427</v>
      </c>
    </row>
    <row r="70" spans="1:14" ht="28.5" customHeight="1" outlineLevel="5">
      <c r="A70" s="7" t="s">
        <v>54</v>
      </c>
      <c r="B70" s="8" t="s">
        <v>46</v>
      </c>
      <c r="C70" s="8" t="s">
        <v>71</v>
      </c>
      <c r="D70" s="8" t="s">
        <v>75</v>
      </c>
      <c r="E70" s="8" t="s">
        <v>77</v>
      </c>
      <c r="F70" s="8" t="s">
        <v>12</v>
      </c>
      <c r="G70" s="8"/>
      <c r="H70" s="8" t="s">
        <v>55</v>
      </c>
      <c r="I70" s="8"/>
      <c r="J70" s="8"/>
      <c r="K70" s="8"/>
      <c r="L70" s="9">
        <v>110000</v>
      </c>
      <c r="M70" s="9">
        <v>30000</v>
      </c>
      <c r="N70" s="9">
        <f t="shared" si="1"/>
        <v>27.27272727272727</v>
      </c>
    </row>
    <row r="71" spans="1:14" ht="28.5" customHeight="1" outlineLevel="5">
      <c r="A71" s="7" t="s">
        <v>56</v>
      </c>
      <c r="B71" s="8" t="s">
        <v>46</v>
      </c>
      <c r="C71" s="8" t="s">
        <v>71</v>
      </c>
      <c r="D71" s="8" t="s">
        <v>75</v>
      </c>
      <c r="E71" s="8" t="s">
        <v>77</v>
      </c>
      <c r="F71" s="8" t="s">
        <v>12</v>
      </c>
      <c r="G71" s="8"/>
      <c r="H71" s="8" t="s">
        <v>57</v>
      </c>
      <c r="I71" s="8"/>
      <c r="J71" s="8"/>
      <c r="K71" s="8"/>
      <c r="L71" s="9">
        <v>25000</v>
      </c>
      <c r="M71" s="9">
        <v>0</v>
      </c>
      <c r="N71" s="9">
        <f t="shared" si="1"/>
        <v>0</v>
      </c>
    </row>
    <row r="72" spans="1:14" ht="28.5" customHeight="1" outlineLevel="5">
      <c r="A72" s="7" t="s">
        <v>78</v>
      </c>
      <c r="B72" s="8" t="s">
        <v>46</v>
      </c>
      <c r="C72" s="8" t="s">
        <v>71</v>
      </c>
      <c r="D72" s="8" t="s">
        <v>75</v>
      </c>
      <c r="E72" s="8" t="s">
        <v>77</v>
      </c>
      <c r="F72" s="8" t="s">
        <v>12</v>
      </c>
      <c r="G72" s="8"/>
      <c r="H72" s="8" t="s">
        <v>79</v>
      </c>
      <c r="I72" s="8"/>
      <c r="J72" s="8"/>
      <c r="K72" s="8"/>
      <c r="L72" s="9">
        <v>190000</v>
      </c>
      <c r="M72" s="9">
        <v>74600</v>
      </c>
      <c r="N72" s="9">
        <f t="shared" si="1"/>
        <v>39.263157894736842</v>
      </c>
    </row>
    <row r="73" spans="1:14" ht="42.75" customHeight="1" outlineLevel="5">
      <c r="A73" s="7" t="s">
        <v>80</v>
      </c>
      <c r="B73" s="8" t="s">
        <v>46</v>
      </c>
      <c r="C73" s="8" t="s">
        <v>71</v>
      </c>
      <c r="D73" s="8" t="s">
        <v>75</v>
      </c>
      <c r="E73" s="8" t="s">
        <v>77</v>
      </c>
      <c r="F73" s="8" t="s">
        <v>12</v>
      </c>
      <c r="G73" s="8"/>
      <c r="H73" s="8" t="s">
        <v>81</v>
      </c>
      <c r="I73" s="8"/>
      <c r="J73" s="8"/>
      <c r="K73" s="8"/>
      <c r="L73" s="9">
        <v>50000</v>
      </c>
      <c r="M73" s="9">
        <v>15000</v>
      </c>
      <c r="N73" s="9">
        <f t="shared" si="1"/>
        <v>30</v>
      </c>
    </row>
    <row r="74" spans="1:14" ht="15" customHeight="1" outlineLevel="1">
      <c r="A74" s="7" t="s">
        <v>82</v>
      </c>
      <c r="B74" s="8" t="s">
        <v>46</v>
      </c>
      <c r="C74" s="8" t="s">
        <v>83</v>
      </c>
      <c r="D74" s="8" t="s">
        <v>11</v>
      </c>
      <c r="E74" s="8" t="s">
        <v>12</v>
      </c>
      <c r="F74" s="8" t="s">
        <v>12</v>
      </c>
      <c r="G74" s="8"/>
      <c r="H74" s="8"/>
      <c r="I74" s="8"/>
      <c r="J74" s="8"/>
      <c r="K74" s="8"/>
      <c r="L74" s="9">
        <f>L75</f>
        <v>444450</v>
      </c>
      <c r="M74" s="9">
        <f t="shared" ref="M74:M75" si="7">M75</f>
        <v>54441.520000000004</v>
      </c>
      <c r="N74" s="9">
        <f t="shared" si="1"/>
        <v>12.249188885138937</v>
      </c>
    </row>
    <row r="75" spans="1:14" ht="28.5" customHeight="1" outlineLevel="2">
      <c r="A75" s="7" t="s">
        <v>84</v>
      </c>
      <c r="B75" s="8" t="s">
        <v>46</v>
      </c>
      <c r="C75" s="8" t="s">
        <v>85</v>
      </c>
      <c r="D75" s="8" t="s">
        <v>11</v>
      </c>
      <c r="E75" s="8" t="s">
        <v>12</v>
      </c>
      <c r="F75" s="8" t="s">
        <v>12</v>
      </c>
      <c r="G75" s="8"/>
      <c r="H75" s="8"/>
      <c r="I75" s="8"/>
      <c r="J75" s="8"/>
      <c r="K75" s="8"/>
      <c r="L75" s="9">
        <f>L76</f>
        <v>444450</v>
      </c>
      <c r="M75" s="9">
        <f t="shared" si="7"/>
        <v>54441.520000000004</v>
      </c>
      <c r="N75" s="9">
        <f t="shared" si="1"/>
        <v>12.249188885138937</v>
      </c>
    </row>
    <row r="76" spans="1:14" ht="42.75" customHeight="1" outlineLevel="3">
      <c r="A76" s="7" t="s">
        <v>86</v>
      </c>
      <c r="B76" s="8" t="s">
        <v>46</v>
      </c>
      <c r="C76" s="8" t="s">
        <v>85</v>
      </c>
      <c r="D76" s="8" t="s">
        <v>87</v>
      </c>
      <c r="E76" s="8" t="s">
        <v>12</v>
      </c>
      <c r="F76" s="8" t="s">
        <v>12</v>
      </c>
      <c r="G76" s="8"/>
      <c r="H76" s="8"/>
      <c r="I76" s="8"/>
      <c r="J76" s="8"/>
      <c r="K76" s="8"/>
      <c r="L76" s="9">
        <f>L77+L79+L81</f>
        <v>444450</v>
      </c>
      <c r="M76" s="9">
        <f t="shared" ref="M76" si="8">M77+M79+M81</f>
        <v>54441.520000000004</v>
      </c>
      <c r="N76" s="9">
        <f t="shared" si="1"/>
        <v>12.249188885138937</v>
      </c>
    </row>
    <row r="77" spans="1:14" ht="31.5" customHeight="1" outlineLevel="4">
      <c r="A77" s="7" t="s">
        <v>19</v>
      </c>
      <c r="B77" s="8" t="s">
        <v>46</v>
      </c>
      <c r="C77" s="8" t="s">
        <v>85</v>
      </c>
      <c r="D77" s="8" t="s">
        <v>87</v>
      </c>
      <c r="E77" s="8" t="s">
        <v>20</v>
      </c>
      <c r="F77" s="8" t="s">
        <v>12</v>
      </c>
      <c r="G77" s="8"/>
      <c r="H77" s="8"/>
      <c r="I77" s="8"/>
      <c r="J77" s="8"/>
      <c r="K77" s="8"/>
      <c r="L77" s="9">
        <f>L78</f>
        <v>310000</v>
      </c>
      <c r="M77" s="9">
        <f t="shared" ref="M77" si="9">M78</f>
        <v>38395.910000000003</v>
      </c>
      <c r="N77" s="9">
        <f t="shared" si="1"/>
        <v>12.38577741935484</v>
      </c>
    </row>
    <row r="78" spans="1:14" ht="18.75" customHeight="1" outlineLevel="5">
      <c r="A78" s="7" t="s">
        <v>21</v>
      </c>
      <c r="B78" s="8" t="s">
        <v>46</v>
      </c>
      <c r="C78" s="8" t="s">
        <v>85</v>
      </c>
      <c r="D78" s="8" t="s">
        <v>87</v>
      </c>
      <c r="E78" s="8" t="s">
        <v>20</v>
      </c>
      <c r="F78" s="8" t="s">
        <v>12</v>
      </c>
      <c r="G78" s="8"/>
      <c r="H78" s="8" t="s">
        <v>22</v>
      </c>
      <c r="I78" s="8"/>
      <c r="J78" s="8"/>
      <c r="K78" s="8"/>
      <c r="L78" s="9">
        <v>310000</v>
      </c>
      <c r="M78" s="9">
        <v>38395.910000000003</v>
      </c>
      <c r="N78" s="9">
        <f t="shared" si="1"/>
        <v>12.38577741935484</v>
      </c>
    </row>
    <row r="79" spans="1:14" ht="63.75" customHeight="1" outlineLevel="4">
      <c r="A79" s="7" t="s">
        <v>27</v>
      </c>
      <c r="B79" s="8" t="s">
        <v>46</v>
      </c>
      <c r="C79" s="8" t="s">
        <v>85</v>
      </c>
      <c r="D79" s="8" t="s">
        <v>87</v>
      </c>
      <c r="E79" s="8" t="s">
        <v>28</v>
      </c>
      <c r="F79" s="8" t="s">
        <v>12</v>
      </c>
      <c r="G79" s="8"/>
      <c r="H79" s="8"/>
      <c r="I79" s="8"/>
      <c r="J79" s="8"/>
      <c r="K79" s="8"/>
      <c r="L79" s="9">
        <f>L80</f>
        <v>89606</v>
      </c>
      <c r="M79" s="9">
        <v>14866.2</v>
      </c>
      <c r="N79" s="9">
        <f t="shared" ref="N79:N111" si="10">M79/L79*100</f>
        <v>16.59063009173493</v>
      </c>
    </row>
    <row r="80" spans="1:14" ht="28.5" customHeight="1" outlineLevel="5">
      <c r="A80" s="7" t="s">
        <v>29</v>
      </c>
      <c r="B80" s="8" t="s">
        <v>46</v>
      </c>
      <c r="C80" s="8" t="s">
        <v>85</v>
      </c>
      <c r="D80" s="8" t="s">
        <v>87</v>
      </c>
      <c r="E80" s="8" t="s">
        <v>28</v>
      </c>
      <c r="F80" s="8" t="s">
        <v>12</v>
      </c>
      <c r="G80" s="8"/>
      <c r="H80" s="8" t="s">
        <v>30</v>
      </c>
      <c r="I80" s="8"/>
      <c r="J80" s="8"/>
      <c r="K80" s="8"/>
      <c r="L80" s="9">
        <v>89606</v>
      </c>
      <c r="M80" s="9">
        <v>9949.08</v>
      </c>
      <c r="N80" s="9">
        <f t="shared" si="10"/>
        <v>11.103140414704372</v>
      </c>
    </row>
    <row r="81" spans="1:16" ht="42.75" customHeight="1" outlineLevel="4">
      <c r="A81" s="7" t="s">
        <v>31</v>
      </c>
      <c r="B81" s="8" t="s">
        <v>46</v>
      </c>
      <c r="C81" s="8" t="s">
        <v>85</v>
      </c>
      <c r="D81" s="8" t="s">
        <v>87</v>
      </c>
      <c r="E81" s="8" t="s">
        <v>32</v>
      </c>
      <c r="F81" s="8" t="s">
        <v>12</v>
      </c>
      <c r="G81" s="8"/>
      <c r="H81" s="8"/>
      <c r="I81" s="8"/>
      <c r="J81" s="8"/>
      <c r="K81" s="8"/>
      <c r="L81" s="9">
        <f>L82+L83</f>
        <v>44844</v>
      </c>
      <c r="M81" s="9">
        <f t="shared" ref="M81" si="11">M82+M83</f>
        <v>1179.4100000000001</v>
      </c>
      <c r="N81" s="9">
        <f t="shared" si="10"/>
        <v>2.6300285433948805</v>
      </c>
    </row>
    <row r="82" spans="1:16" ht="15" customHeight="1" outlineLevel="5">
      <c r="A82" s="7" t="s">
        <v>33</v>
      </c>
      <c r="B82" s="8" t="s">
        <v>46</v>
      </c>
      <c r="C82" s="8" t="s">
        <v>85</v>
      </c>
      <c r="D82" s="8" t="s">
        <v>87</v>
      </c>
      <c r="E82" s="8" t="s">
        <v>32</v>
      </c>
      <c r="F82" s="8" t="s">
        <v>12</v>
      </c>
      <c r="G82" s="8"/>
      <c r="H82" s="8" t="s">
        <v>34</v>
      </c>
      <c r="I82" s="8"/>
      <c r="J82" s="8"/>
      <c r="K82" s="8"/>
      <c r="L82" s="9">
        <v>9000</v>
      </c>
      <c r="M82" s="9">
        <v>1179.4100000000001</v>
      </c>
      <c r="N82" s="9">
        <f t="shared" si="10"/>
        <v>13.104555555555555</v>
      </c>
    </row>
    <row r="83" spans="1:16" ht="33" customHeight="1" outlineLevel="5">
      <c r="A83" s="7" t="s">
        <v>39</v>
      </c>
      <c r="B83" s="8" t="s">
        <v>46</v>
      </c>
      <c r="C83" s="8" t="s">
        <v>85</v>
      </c>
      <c r="D83" s="8" t="s">
        <v>87</v>
      </c>
      <c r="E83" s="8" t="s">
        <v>32</v>
      </c>
      <c r="F83" s="8" t="s">
        <v>12</v>
      </c>
      <c r="G83" s="8"/>
      <c r="H83" s="8" t="s">
        <v>40</v>
      </c>
      <c r="I83" s="8"/>
      <c r="J83" s="8"/>
      <c r="K83" s="8"/>
      <c r="L83" s="9">
        <v>35844</v>
      </c>
      <c r="M83" s="9">
        <v>0</v>
      </c>
      <c r="N83" s="9">
        <f t="shared" si="10"/>
        <v>0</v>
      </c>
    </row>
    <row r="84" spans="1:16" ht="28.5" customHeight="1" outlineLevel="1">
      <c r="A84" s="7" t="s">
        <v>88</v>
      </c>
      <c r="B84" s="8" t="s">
        <v>46</v>
      </c>
      <c r="C84" s="8" t="s">
        <v>89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1194294</v>
      </c>
      <c r="M84" s="9">
        <f t="shared" ref="M84:M85" si="12">M85</f>
        <v>228710.35</v>
      </c>
      <c r="N84" s="9">
        <f t="shared" si="10"/>
        <v>19.150255297271862</v>
      </c>
    </row>
    <row r="85" spans="1:16" ht="52.5" customHeight="1" outlineLevel="2">
      <c r="A85" s="7" t="s">
        <v>90</v>
      </c>
      <c r="B85" s="8" t="s">
        <v>46</v>
      </c>
      <c r="C85" s="8" t="s">
        <v>91</v>
      </c>
      <c r="D85" s="8" t="s">
        <v>11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</f>
        <v>1194294</v>
      </c>
      <c r="M85" s="9">
        <f t="shared" si="12"/>
        <v>228710.35</v>
      </c>
      <c r="N85" s="9">
        <f t="shared" si="10"/>
        <v>19.150255297271862</v>
      </c>
    </row>
    <row r="86" spans="1:16" ht="15" customHeight="1" outlineLevel="3">
      <c r="A86" s="7" t="s">
        <v>92</v>
      </c>
      <c r="B86" s="8" t="s">
        <v>46</v>
      </c>
      <c r="C86" s="8" t="s">
        <v>91</v>
      </c>
      <c r="D86" s="8" t="s">
        <v>93</v>
      </c>
      <c r="E86" s="8" t="s">
        <v>12</v>
      </c>
      <c r="F86" s="8" t="s">
        <v>12</v>
      </c>
      <c r="G86" s="8"/>
      <c r="H86" s="8"/>
      <c r="I86" s="8"/>
      <c r="J86" s="8"/>
      <c r="K86" s="8"/>
      <c r="L86" s="9">
        <f>L87+L89+L91+L93</f>
        <v>1194294</v>
      </c>
      <c r="M86" s="9">
        <f t="shared" ref="M86" si="13">M87+M89+M91+M93</f>
        <v>228710.35</v>
      </c>
      <c r="N86" s="9">
        <f t="shared" si="10"/>
        <v>19.150255297271862</v>
      </c>
    </row>
    <row r="87" spans="1:16" ht="42.75" customHeight="1" outlineLevel="4">
      <c r="A87" s="7" t="s">
        <v>94</v>
      </c>
      <c r="B87" s="8" t="s">
        <v>46</v>
      </c>
      <c r="C87" s="8" t="s">
        <v>91</v>
      </c>
      <c r="D87" s="8" t="s">
        <v>93</v>
      </c>
      <c r="E87" s="8" t="s">
        <v>95</v>
      </c>
      <c r="F87" s="8" t="s">
        <v>12</v>
      </c>
      <c r="G87" s="8"/>
      <c r="H87" s="8"/>
      <c r="I87" s="8"/>
      <c r="J87" s="8"/>
      <c r="K87" s="8"/>
      <c r="L87" s="9">
        <f>L88</f>
        <v>885547</v>
      </c>
      <c r="M87" s="9">
        <f t="shared" ref="M87" si="14">M88</f>
        <v>168211.32</v>
      </c>
      <c r="N87" s="9">
        <f t="shared" si="10"/>
        <v>18.995188284755073</v>
      </c>
      <c r="O87" s="12">
        <f>L87+L89+L91</f>
        <v>1154044</v>
      </c>
      <c r="P87" s="12">
        <f>M87+M89+M91</f>
        <v>216261.32</v>
      </c>
    </row>
    <row r="88" spans="1:16" ht="15.75" customHeight="1" outlineLevel="5">
      <c r="A88" s="7" t="s">
        <v>21</v>
      </c>
      <c r="B88" s="8" t="s">
        <v>46</v>
      </c>
      <c r="C88" s="8" t="s">
        <v>91</v>
      </c>
      <c r="D88" s="8" t="s">
        <v>93</v>
      </c>
      <c r="E88" s="8" t="s">
        <v>95</v>
      </c>
      <c r="F88" s="8" t="s">
        <v>12</v>
      </c>
      <c r="G88" s="8"/>
      <c r="H88" s="8" t="s">
        <v>22</v>
      </c>
      <c r="I88" s="8"/>
      <c r="J88" s="8"/>
      <c r="K88" s="8"/>
      <c r="L88" s="9">
        <v>885547</v>
      </c>
      <c r="M88" s="9">
        <v>168211.32</v>
      </c>
      <c r="N88" s="9">
        <f t="shared" si="10"/>
        <v>18.995188284755073</v>
      </c>
    </row>
    <row r="89" spans="1:16" ht="42.75" customHeight="1" outlineLevel="4">
      <c r="A89" s="7" t="s">
        <v>96</v>
      </c>
      <c r="B89" s="8" t="s">
        <v>46</v>
      </c>
      <c r="C89" s="8" t="s">
        <v>91</v>
      </c>
      <c r="D89" s="8" t="s">
        <v>93</v>
      </c>
      <c r="E89" s="8" t="s">
        <v>97</v>
      </c>
      <c r="F89" s="8" t="s">
        <v>12</v>
      </c>
      <c r="G89" s="8"/>
      <c r="H89" s="8"/>
      <c r="I89" s="8"/>
      <c r="J89" s="8"/>
      <c r="K89" s="8"/>
      <c r="L89" s="9">
        <f>L90</f>
        <v>600</v>
      </c>
      <c r="M89" s="9">
        <f t="shared" ref="M89" si="15">M90</f>
        <v>50</v>
      </c>
      <c r="N89" s="9">
        <f t="shared" si="10"/>
        <v>8.3333333333333321</v>
      </c>
    </row>
    <row r="90" spans="1:16" ht="20.25" customHeight="1" outlineLevel="5">
      <c r="A90" s="7" t="s">
        <v>25</v>
      </c>
      <c r="B90" s="8" t="s">
        <v>46</v>
      </c>
      <c r="C90" s="8" t="s">
        <v>91</v>
      </c>
      <c r="D90" s="8" t="s">
        <v>93</v>
      </c>
      <c r="E90" s="8" t="s">
        <v>97</v>
      </c>
      <c r="F90" s="8" t="s">
        <v>12</v>
      </c>
      <c r="G90" s="8"/>
      <c r="H90" s="8" t="s">
        <v>26</v>
      </c>
      <c r="I90" s="8"/>
      <c r="J90" s="8"/>
      <c r="K90" s="8"/>
      <c r="L90" s="9">
        <v>600</v>
      </c>
      <c r="M90" s="9">
        <v>50</v>
      </c>
      <c r="N90" s="9">
        <f t="shared" si="10"/>
        <v>8.3333333333333321</v>
      </c>
    </row>
    <row r="91" spans="1:16" ht="61.5" customHeight="1" outlineLevel="4">
      <c r="A91" s="7" t="s">
        <v>98</v>
      </c>
      <c r="B91" s="8" t="s">
        <v>46</v>
      </c>
      <c r="C91" s="8" t="s">
        <v>91</v>
      </c>
      <c r="D91" s="8" t="s">
        <v>93</v>
      </c>
      <c r="E91" s="8" t="s">
        <v>99</v>
      </c>
      <c r="F91" s="8" t="s">
        <v>12</v>
      </c>
      <c r="G91" s="8"/>
      <c r="H91" s="8"/>
      <c r="I91" s="8"/>
      <c r="J91" s="8"/>
      <c r="K91" s="8"/>
      <c r="L91" s="9">
        <f>L92</f>
        <v>267897</v>
      </c>
      <c r="M91" s="9">
        <f t="shared" ref="M91" si="16">M92</f>
        <v>48000</v>
      </c>
      <c r="N91" s="9">
        <f t="shared" si="10"/>
        <v>17.917333900715573</v>
      </c>
    </row>
    <row r="92" spans="1:16" ht="28.5" customHeight="1" outlineLevel="5">
      <c r="A92" s="7" t="s">
        <v>29</v>
      </c>
      <c r="B92" s="8" t="s">
        <v>46</v>
      </c>
      <c r="C92" s="8" t="s">
        <v>91</v>
      </c>
      <c r="D92" s="8" t="s">
        <v>93</v>
      </c>
      <c r="E92" s="8" t="s">
        <v>99</v>
      </c>
      <c r="F92" s="8" t="s">
        <v>12</v>
      </c>
      <c r="G92" s="8"/>
      <c r="H92" s="8" t="s">
        <v>30</v>
      </c>
      <c r="I92" s="8"/>
      <c r="J92" s="8"/>
      <c r="K92" s="8"/>
      <c r="L92" s="9">
        <v>267897</v>
      </c>
      <c r="M92" s="9">
        <v>48000</v>
      </c>
      <c r="N92" s="9">
        <f t="shared" si="10"/>
        <v>17.917333900715573</v>
      </c>
    </row>
    <row r="93" spans="1:16" ht="42.75" customHeight="1" outlineLevel="4">
      <c r="A93" s="7" t="s">
        <v>31</v>
      </c>
      <c r="B93" s="8" t="s">
        <v>46</v>
      </c>
      <c r="C93" s="8" t="s">
        <v>91</v>
      </c>
      <c r="D93" s="8" t="s">
        <v>93</v>
      </c>
      <c r="E93" s="8" t="s">
        <v>32</v>
      </c>
      <c r="F93" s="8" t="s">
        <v>12</v>
      </c>
      <c r="G93" s="8"/>
      <c r="H93" s="8"/>
      <c r="I93" s="8"/>
      <c r="J93" s="8"/>
      <c r="K93" s="8"/>
      <c r="L93" s="9">
        <f>L94+L95+L96+L97</f>
        <v>40250</v>
      </c>
      <c r="M93" s="9">
        <f>M94+M95+M96+M97</f>
        <v>12449.029999999999</v>
      </c>
      <c r="N93" s="9">
        <f t="shared" si="10"/>
        <v>30.929267080745337</v>
      </c>
    </row>
    <row r="94" spans="1:16" ht="15" customHeight="1" outlineLevel="5">
      <c r="A94" s="7" t="s">
        <v>33</v>
      </c>
      <c r="B94" s="8" t="s">
        <v>46</v>
      </c>
      <c r="C94" s="8" t="s">
        <v>91</v>
      </c>
      <c r="D94" s="8" t="s">
        <v>93</v>
      </c>
      <c r="E94" s="8" t="s">
        <v>32</v>
      </c>
      <c r="F94" s="8" t="s">
        <v>12</v>
      </c>
      <c r="G94" s="8"/>
      <c r="H94" s="8" t="s">
        <v>34</v>
      </c>
      <c r="I94" s="8"/>
      <c r="J94" s="8"/>
      <c r="K94" s="8"/>
      <c r="L94" s="9">
        <v>21000</v>
      </c>
      <c r="M94" s="9">
        <v>5474.03</v>
      </c>
      <c r="N94" s="9">
        <f t="shared" si="10"/>
        <v>26.066809523809521</v>
      </c>
    </row>
    <row r="95" spans="1:16" ht="28.5" customHeight="1" outlineLevel="5">
      <c r="A95" s="7" t="s">
        <v>35</v>
      </c>
      <c r="B95" s="8" t="s">
        <v>46</v>
      </c>
      <c r="C95" s="8" t="s">
        <v>91</v>
      </c>
      <c r="D95" s="8" t="s">
        <v>93</v>
      </c>
      <c r="E95" s="8" t="s">
        <v>32</v>
      </c>
      <c r="F95" s="8" t="s">
        <v>12</v>
      </c>
      <c r="G95" s="8"/>
      <c r="H95" s="8" t="s">
        <v>36</v>
      </c>
      <c r="I95" s="8"/>
      <c r="J95" s="8"/>
      <c r="K95" s="8"/>
      <c r="L95" s="9">
        <v>8000</v>
      </c>
      <c r="M95" s="9">
        <v>3675</v>
      </c>
      <c r="N95" s="9">
        <f t="shared" si="10"/>
        <v>45.9375</v>
      </c>
    </row>
    <row r="96" spans="1:16" ht="28.5" customHeight="1" outlineLevel="5">
      <c r="A96" s="7" t="s">
        <v>296</v>
      </c>
      <c r="B96" s="8" t="s">
        <v>46</v>
      </c>
      <c r="C96" s="8" t="s">
        <v>91</v>
      </c>
      <c r="D96" s="8" t="s">
        <v>93</v>
      </c>
      <c r="E96" s="8" t="s">
        <v>32</v>
      </c>
      <c r="F96" s="8"/>
      <c r="G96" s="8"/>
      <c r="H96" s="8" t="s">
        <v>59</v>
      </c>
      <c r="I96" s="8"/>
      <c r="J96" s="8"/>
      <c r="K96" s="8"/>
      <c r="L96" s="9">
        <v>2850</v>
      </c>
      <c r="M96" s="9">
        <v>2850</v>
      </c>
      <c r="N96" s="9">
        <f t="shared" si="10"/>
        <v>100</v>
      </c>
    </row>
    <row r="97" spans="1:14" ht="29.25" customHeight="1" outlineLevel="5">
      <c r="A97" s="7" t="s">
        <v>39</v>
      </c>
      <c r="B97" s="8" t="s">
        <v>46</v>
      </c>
      <c r="C97" s="8" t="s">
        <v>91</v>
      </c>
      <c r="D97" s="8" t="s">
        <v>93</v>
      </c>
      <c r="E97" s="8" t="s">
        <v>32</v>
      </c>
      <c r="F97" s="8" t="s">
        <v>12</v>
      </c>
      <c r="G97" s="8"/>
      <c r="H97" s="8" t="s">
        <v>40</v>
      </c>
      <c r="I97" s="8"/>
      <c r="J97" s="8"/>
      <c r="K97" s="8"/>
      <c r="L97" s="9">
        <v>8400</v>
      </c>
      <c r="M97" s="9">
        <v>450</v>
      </c>
      <c r="N97" s="9">
        <f t="shared" si="10"/>
        <v>5.3571428571428568</v>
      </c>
    </row>
    <row r="98" spans="1:14" ht="15" customHeight="1" outlineLevel="1">
      <c r="A98" s="7" t="s">
        <v>100</v>
      </c>
      <c r="B98" s="8" t="s">
        <v>46</v>
      </c>
      <c r="C98" s="8" t="s">
        <v>101</v>
      </c>
      <c r="D98" s="8" t="s">
        <v>11</v>
      </c>
      <c r="E98" s="8" t="s">
        <v>12</v>
      </c>
      <c r="F98" s="8" t="s">
        <v>12</v>
      </c>
      <c r="G98" s="8"/>
      <c r="H98" s="8"/>
      <c r="I98" s="8"/>
      <c r="J98" s="8"/>
      <c r="K98" s="8"/>
      <c r="L98" s="9">
        <f>L99+L103+L107+L117</f>
        <v>7148602.0999999996</v>
      </c>
      <c r="M98" s="9">
        <f>M99+M103+M107+M117</f>
        <v>755210.23999999999</v>
      </c>
      <c r="N98" s="9">
        <f t="shared" si="10"/>
        <v>10.564446439115699</v>
      </c>
    </row>
    <row r="99" spans="1:14" ht="15" customHeight="1" outlineLevel="2">
      <c r="A99" s="7" t="s">
        <v>102</v>
      </c>
      <c r="B99" s="8" t="s">
        <v>46</v>
      </c>
      <c r="C99" s="8" t="s">
        <v>103</v>
      </c>
      <c r="D99" s="8" t="s">
        <v>11</v>
      </c>
      <c r="E99" s="8" t="s">
        <v>12</v>
      </c>
      <c r="F99" s="8" t="s">
        <v>12</v>
      </c>
      <c r="G99" s="8"/>
      <c r="H99" s="8"/>
      <c r="I99" s="8"/>
      <c r="J99" s="8"/>
      <c r="K99" s="8"/>
      <c r="L99" s="9">
        <f>L100</f>
        <v>23436</v>
      </c>
      <c r="M99" s="9">
        <f t="shared" ref="M99:M101" si="17">M100</f>
        <v>0</v>
      </c>
      <c r="N99" s="9">
        <f t="shared" si="10"/>
        <v>0</v>
      </c>
    </row>
    <row r="100" spans="1:14" ht="42.75" customHeight="1" outlineLevel="3">
      <c r="A100" s="7" t="s">
        <v>104</v>
      </c>
      <c r="B100" s="8" t="s">
        <v>46</v>
      </c>
      <c r="C100" s="8" t="s">
        <v>103</v>
      </c>
      <c r="D100" s="8" t="s">
        <v>105</v>
      </c>
      <c r="E100" s="8" t="s">
        <v>12</v>
      </c>
      <c r="F100" s="8" t="s">
        <v>12</v>
      </c>
      <c r="G100" s="8"/>
      <c r="H100" s="8"/>
      <c r="I100" s="8"/>
      <c r="J100" s="8"/>
      <c r="K100" s="8"/>
      <c r="L100" s="9">
        <f>L101</f>
        <v>23436</v>
      </c>
      <c r="M100" s="9">
        <f t="shared" si="17"/>
        <v>0</v>
      </c>
      <c r="N100" s="9">
        <f t="shared" si="10"/>
        <v>0</v>
      </c>
    </row>
    <row r="101" spans="1:14" ht="28.5" customHeight="1" outlineLevel="4">
      <c r="A101" s="7" t="s">
        <v>106</v>
      </c>
      <c r="B101" s="8" t="s">
        <v>46</v>
      </c>
      <c r="C101" s="8" t="s">
        <v>103</v>
      </c>
      <c r="D101" s="8" t="s">
        <v>105</v>
      </c>
      <c r="E101" s="8" t="s">
        <v>107</v>
      </c>
      <c r="F101" s="8" t="s">
        <v>12</v>
      </c>
      <c r="G101" s="8"/>
      <c r="H101" s="8"/>
      <c r="I101" s="8"/>
      <c r="J101" s="8"/>
      <c r="K101" s="8"/>
      <c r="L101" s="9">
        <f>L102</f>
        <v>23436</v>
      </c>
      <c r="M101" s="9">
        <f t="shared" si="17"/>
        <v>0</v>
      </c>
      <c r="N101" s="9">
        <f t="shared" si="10"/>
        <v>0</v>
      </c>
    </row>
    <row r="102" spans="1:14" ht="28.5" customHeight="1" outlineLevel="5">
      <c r="A102" s="7" t="s">
        <v>56</v>
      </c>
      <c r="B102" s="8" t="s">
        <v>46</v>
      </c>
      <c r="C102" s="8" t="s">
        <v>103</v>
      </c>
      <c r="D102" s="8" t="s">
        <v>105</v>
      </c>
      <c r="E102" s="8" t="s">
        <v>107</v>
      </c>
      <c r="F102" s="8" t="s">
        <v>12</v>
      </c>
      <c r="G102" s="8"/>
      <c r="H102" s="8" t="s">
        <v>57</v>
      </c>
      <c r="I102" s="8"/>
      <c r="J102" s="8"/>
      <c r="K102" s="8"/>
      <c r="L102" s="9">
        <v>23436</v>
      </c>
      <c r="M102" s="9">
        <v>0</v>
      </c>
      <c r="N102" s="9">
        <f t="shared" si="10"/>
        <v>0</v>
      </c>
    </row>
    <row r="103" spans="1:14" ht="15" customHeight="1" outlineLevel="2">
      <c r="A103" s="7" t="s">
        <v>108</v>
      </c>
      <c r="B103" s="8" t="s">
        <v>46</v>
      </c>
      <c r="C103" s="8" t="s">
        <v>109</v>
      </c>
      <c r="D103" s="8" t="s">
        <v>11</v>
      </c>
      <c r="E103" s="8" t="s">
        <v>12</v>
      </c>
      <c r="F103" s="8" t="s">
        <v>12</v>
      </c>
      <c r="G103" s="8"/>
      <c r="H103" s="8"/>
      <c r="I103" s="8"/>
      <c r="J103" s="8"/>
      <c r="K103" s="8"/>
      <c r="L103" s="9">
        <f>L104</f>
        <v>25093.1</v>
      </c>
      <c r="M103" s="9">
        <f t="shared" ref="M103:M105" si="18">M104</f>
        <v>0</v>
      </c>
      <c r="N103" s="9">
        <f t="shared" si="10"/>
        <v>0</v>
      </c>
    </row>
    <row r="104" spans="1:14" ht="137.25" customHeight="1" outlineLevel="3">
      <c r="A104" s="7" t="s">
        <v>110</v>
      </c>
      <c r="B104" s="8" t="s">
        <v>46</v>
      </c>
      <c r="C104" s="8" t="s">
        <v>109</v>
      </c>
      <c r="D104" s="8" t="s">
        <v>111</v>
      </c>
      <c r="E104" s="8" t="s">
        <v>12</v>
      </c>
      <c r="F104" s="8" t="s">
        <v>12</v>
      </c>
      <c r="G104" s="8"/>
      <c r="H104" s="8"/>
      <c r="I104" s="8"/>
      <c r="J104" s="8"/>
      <c r="K104" s="8"/>
      <c r="L104" s="9">
        <f>L105</f>
        <v>25093.1</v>
      </c>
      <c r="M104" s="9">
        <f t="shared" si="18"/>
        <v>0</v>
      </c>
      <c r="N104" s="9">
        <f t="shared" si="10"/>
        <v>0</v>
      </c>
    </row>
    <row r="105" spans="1:14" ht="42.75" customHeight="1" outlineLevel="4">
      <c r="A105" s="7" t="s">
        <v>31</v>
      </c>
      <c r="B105" s="8" t="s">
        <v>46</v>
      </c>
      <c r="C105" s="8" t="s">
        <v>109</v>
      </c>
      <c r="D105" s="8" t="s">
        <v>111</v>
      </c>
      <c r="E105" s="8" t="s">
        <v>32</v>
      </c>
      <c r="F105" s="8" t="s">
        <v>12</v>
      </c>
      <c r="G105" s="8"/>
      <c r="H105" s="8"/>
      <c r="I105" s="8"/>
      <c r="J105" s="8"/>
      <c r="K105" s="8"/>
      <c r="L105" s="9">
        <f>L106</f>
        <v>25093.1</v>
      </c>
      <c r="M105" s="9">
        <f t="shared" si="18"/>
        <v>0</v>
      </c>
      <c r="N105" s="9">
        <f t="shared" si="10"/>
        <v>0</v>
      </c>
    </row>
    <row r="106" spans="1:14" ht="28.5" customHeight="1" outlineLevel="5">
      <c r="A106" s="7" t="s">
        <v>35</v>
      </c>
      <c r="B106" s="8" t="s">
        <v>46</v>
      </c>
      <c r="C106" s="8" t="s">
        <v>109</v>
      </c>
      <c r="D106" s="8" t="s">
        <v>111</v>
      </c>
      <c r="E106" s="8" t="s">
        <v>32</v>
      </c>
      <c r="F106" s="8" t="s">
        <v>12</v>
      </c>
      <c r="G106" s="8"/>
      <c r="H106" s="8" t="s">
        <v>36</v>
      </c>
      <c r="I106" s="8"/>
      <c r="J106" s="8"/>
      <c r="K106" s="8"/>
      <c r="L106" s="9">
        <v>25093.1</v>
      </c>
      <c r="M106" s="9">
        <v>0</v>
      </c>
      <c r="N106" s="9">
        <f t="shared" si="10"/>
        <v>0</v>
      </c>
    </row>
    <row r="107" spans="1:14" ht="28.5" customHeight="1" outlineLevel="2">
      <c r="A107" s="7" t="s">
        <v>112</v>
      </c>
      <c r="B107" s="8" t="s">
        <v>46</v>
      </c>
      <c r="C107" s="8" t="s">
        <v>113</v>
      </c>
      <c r="D107" s="8" t="s">
        <v>11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L108+L113+L115</f>
        <v>6664377</v>
      </c>
      <c r="M107" s="9">
        <f>M108+M113+M115</f>
        <v>701789.92</v>
      </c>
      <c r="N107" s="9">
        <f t="shared" si="10"/>
        <v>10.530465488371982</v>
      </c>
    </row>
    <row r="108" spans="1:14" ht="57" customHeight="1" outlineLevel="3">
      <c r="A108" s="7" t="s">
        <v>114</v>
      </c>
      <c r="B108" s="8" t="s">
        <v>46</v>
      </c>
      <c r="C108" s="8" t="s">
        <v>113</v>
      </c>
      <c r="D108" s="8" t="s">
        <v>115</v>
      </c>
      <c r="E108" s="8" t="s">
        <v>12</v>
      </c>
      <c r="F108" s="8" t="s">
        <v>12</v>
      </c>
      <c r="G108" s="8"/>
      <c r="H108" s="8"/>
      <c r="I108" s="8"/>
      <c r="J108" s="8"/>
      <c r="K108" s="8"/>
      <c r="L108" s="9">
        <f>L109</f>
        <v>3198377</v>
      </c>
      <c r="M108" s="9">
        <f t="shared" ref="M108" si="19">M109</f>
        <v>701789.92</v>
      </c>
      <c r="N108" s="9">
        <f t="shared" si="10"/>
        <v>21.942063740453364</v>
      </c>
    </row>
    <row r="109" spans="1:14" ht="42.75" customHeight="1" outlineLevel="4">
      <c r="A109" s="7" t="s">
        <v>31</v>
      </c>
      <c r="B109" s="8" t="s">
        <v>46</v>
      </c>
      <c r="C109" s="8" t="s">
        <v>113</v>
      </c>
      <c r="D109" s="8" t="s">
        <v>115</v>
      </c>
      <c r="E109" s="8" t="s">
        <v>32</v>
      </c>
      <c r="F109" s="8" t="s">
        <v>12</v>
      </c>
      <c r="G109" s="8"/>
      <c r="H109" s="8"/>
      <c r="I109" s="8"/>
      <c r="J109" s="8"/>
      <c r="K109" s="8"/>
      <c r="L109" s="9">
        <f>L110+L111+L112</f>
        <v>3198377</v>
      </c>
      <c r="M109" s="9">
        <f t="shared" ref="M109" si="20">M110+M111+M112</f>
        <v>701789.92</v>
      </c>
      <c r="N109" s="9">
        <f t="shared" si="10"/>
        <v>21.942063740453364</v>
      </c>
    </row>
    <row r="110" spans="1:14" ht="28.5" customHeight="1" outlineLevel="5">
      <c r="A110" s="7" t="s">
        <v>56</v>
      </c>
      <c r="B110" s="8" t="s">
        <v>46</v>
      </c>
      <c r="C110" s="8" t="s">
        <v>113</v>
      </c>
      <c r="D110" s="8" t="s">
        <v>115</v>
      </c>
      <c r="E110" s="8" t="s">
        <v>32</v>
      </c>
      <c r="F110" s="8" t="s">
        <v>12</v>
      </c>
      <c r="G110" s="8"/>
      <c r="H110" s="8" t="s">
        <v>57</v>
      </c>
      <c r="I110" s="8"/>
      <c r="J110" s="8"/>
      <c r="K110" s="8"/>
      <c r="L110" s="9">
        <v>2893412</v>
      </c>
      <c r="M110" s="9">
        <v>690824.92</v>
      </c>
      <c r="N110" s="9">
        <f t="shared" si="10"/>
        <v>23.875788169814737</v>
      </c>
    </row>
    <row r="111" spans="1:14" ht="28.5" customHeight="1" outlineLevel="5">
      <c r="A111" s="7" t="s">
        <v>35</v>
      </c>
      <c r="B111" s="8" t="s">
        <v>46</v>
      </c>
      <c r="C111" s="8" t="s">
        <v>113</v>
      </c>
      <c r="D111" s="8" t="s">
        <v>115</v>
      </c>
      <c r="E111" s="8" t="s">
        <v>32</v>
      </c>
      <c r="F111" s="8" t="s">
        <v>12</v>
      </c>
      <c r="G111" s="8"/>
      <c r="H111" s="8" t="s">
        <v>36</v>
      </c>
      <c r="I111" s="8"/>
      <c r="J111" s="8"/>
      <c r="K111" s="8"/>
      <c r="L111" s="9">
        <v>300000</v>
      </c>
      <c r="M111" s="9">
        <v>6000</v>
      </c>
      <c r="N111" s="9">
        <f t="shared" si="10"/>
        <v>2</v>
      </c>
    </row>
    <row r="112" spans="1:14" ht="28.5" customHeight="1" outlineLevel="5">
      <c r="A112" s="7" t="s">
        <v>58</v>
      </c>
      <c r="B112" s="8" t="s">
        <v>46</v>
      </c>
      <c r="C112" s="8" t="s">
        <v>113</v>
      </c>
      <c r="D112" s="8" t="s">
        <v>115</v>
      </c>
      <c r="E112" s="8" t="s">
        <v>32</v>
      </c>
      <c r="F112" s="8" t="s">
        <v>12</v>
      </c>
      <c r="G112" s="8"/>
      <c r="H112" s="8" t="s">
        <v>59</v>
      </c>
      <c r="I112" s="8"/>
      <c r="J112" s="8"/>
      <c r="K112" s="8"/>
      <c r="L112" s="9">
        <v>4965</v>
      </c>
      <c r="M112" s="9">
        <v>4965</v>
      </c>
      <c r="N112" s="9">
        <v>0</v>
      </c>
    </row>
    <row r="113" spans="1:14" ht="57" customHeight="1" outlineLevel="3">
      <c r="A113" s="7" t="s">
        <v>116</v>
      </c>
      <c r="B113" s="8" t="s">
        <v>46</v>
      </c>
      <c r="C113" s="8" t="s">
        <v>113</v>
      </c>
      <c r="D113" s="8" t="s">
        <v>117</v>
      </c>
      <c r="E113" s="8" t="s">
        <v>32</v>
      </c>
      <c r="F113" s="8" t="s">
        <v>12</v>
      </c>
      <c r="G113" s="8"/>
      <c r="H113" s="8"/>
      <c r="I113" s="8"/>
      <c r="J113" s="8"/>
      <c r="K113" s="8"/>
      <c r="L113" s="9">
        <f>L114</f>
        <v>250000</v>
      </c>
      <c r="M113" s="9">
        <f>M114</f>
        <v>0</v>
      </c>
      <c r="N113" s="9">
        <f t="shared" ref="N113:N144" si="21">M113/L113*100</f>
        <v>0</v>
      </c>
    </row>
    <row r="114" spans="1:14" ht="28.5" customHeight="1" outlineLevel="5">
      <c r="A114" s="7" t="s">
        <v>56</v>
      </c>
      <c r="B114" s="8" t="s">
        <v>46</v>
      </c>
      <c r="C114" s="8" t="s">
        <v>113</v>
      </c>
      <c r="D114" s="8" t="s">
        <v>117</v>
      </c>
      <c r="E114" s="8" t="s">
        <v>32</v>
      </c>
      <c r="F114" s="8" t="s">
        <v>12</v>
      </c>
      <c r="G114" s="8"/>
      <c r="H114" s="8" t="s">
        <v>57</v>
      </c>
      <c r="I114" s="8"/>
      <c r="J114" s="8"/>
      <c r="K114" s="8"/>
      <c r="L114" s="9">
        <v>250000</v>
      </c>
      <c r="M114" s="9">
        <v>0</v>
      </c>
      <c r="N114" s="9">
        <f t="shared" si="21"/>
        <v>0</v>
      </c>
    </row>
    <row r="115" spans="1:14" ht="47.25" customHeight="1" outlineLevel="5">
      <c r="A115" s="7" t="s">
        <v>306</v>
      </c>
      <c r="B115" s="8" t="s">
        <v>46</v>
      </c>
      <c r="C115" s="8" t="s">
        <v>113</v>
      </c>
      <c r="D115" s="8" t="s">
        <v>307</v>
      </c>
      <c r="E115" s="8" t="s">
        <v>32</v>
      </c>
      <c r="F115" s="8"/>
      <c r="G115" s="8"/>
      <c r="H115" s="8"/>
      <c r="I115" s="8"/>
      <c r="J115" s="8"/>
      <c r="K115" s="8"/>
      <c r="L115" s="9">
        <f>L116</f>
        <v>3216000</v>
      </c>
      <c r="M115" s="9">
        <f>M116</f>
        <v>0</v>
      </c>
      <c r="N115" s="9">
        <f t="shared" si="21"/>
        <v>0</v>
      </c>
    </row>
    <row r="116" spans="1:14" ht="28.5" customHeight="1" outlineLevel="5">
      <c r="A116" s="7" t="s">
        <v>56</v>
      </c>
      <c r="B116" s="8" t="s">
        <v>46</v>
      </c>
      <c r="C116" s="8" t="s">
        <v>113</v>
      </c>
      <c r="D116" s="8" t="s">
        <v>307</v>
      </c>
      <c r="E116" s="8" t="s">
        <v>32</v>
      </c>
      <c r="F116" s="8"/>
      <c r="G116" s="8"/>
      <c r="H116" s="8" t="s">
        <v>57</v>
      </c>
      <c r="I116" s="8"/>
      <c r="J116" s="8"/>
      <c r="K116" s="8"/>
      <c r="L116" s="9">
        <v>3216000</v>
      </c>
      <c r="M116" s="9">
        <v>0</v>
      </c>
      <c r="N116" s="9">
        <f t="shared" si="21"/>
        <v>0</v>
      </c>
    </row>
    <row r="117" spans="1:14" ht="28.5" customHeight="1" outlineLevel="2">
      <c r="A117" s="7" t="s">
        <v>118</v>
      </c>
      <c r="B117" s="8" t="s">
        <v>46</v>
      </c>
      <c r="C117" s="8" t="s">
        <v>119</v>
      </c>
      <c r="D117" s="8" t="s">
        <v>11</v>
      </c>
      <c r="E117" s="8" t="s">
        <v>12</v>
      </c>
      <c r="F117" s="8" t="s">
        <v>12</v>
      </c>
      <c r="G117" s="8"/>
      <c r="H117" s="8"/>
      <c r="I117" s="8"/>
      <c r="J117" s="8"/>
      <c r="K117" s="8"/>
      <c r="L117" s="9">
        <f>L118+L123</f>
        <v>435696</v>
      </c>
      <c r="M117" s="9">
        <f t="shared" ref="M117" si="22">M118+M123</f>
        <v>53420.32</v>
      </c>
      <c r="N117" s="9">
        <f t="shared" si="21"/>
        <v>12.260915867944622</v>
      </c>
    </row>
    <row r="118" spans="1:14" ht="66" customHeight="1" outlineLevel="3">
      <c r="A118" s="7" t="s">
        <v>120</v>
      </c>
      <c r="B118" s="8" t="s">
        <v>46</v>
      </c>
      <c r="C118" s="8" t="s">
        <v>119</v>
      </c>
      <c r="D118" s="8" t="s">
        <v>121</v>
      </c>
      <c r="E118" s="8" t="s">
        <v>12</v>
      </c>
      <c r="F118" s="8" t="s">
        <v>12</v>
      </c>
      <c r="G118" s="8"/>
      <c r="H118" s="8"/>
      <c r="I118" s="8"/>
      <c r="J118" s="8"/>
      <c r="K118" s="8"/>
      <c r="L118" s="9">
        <f>L119+L121</f>
        <v>150296</v>
      </c>
      <c r="M118" s="9">
        <f t="shared" ref="M118" si="23">M119+M121</f>
        <v>23420.32</v>
      </c>
      <c r="N118" s="9">
        <f t="shared" si="21"/>
        <v>15.582796614680364</v>
      </c>
    </row>
    <row r="119" spans="1:14" ht="30.75" customHeight="1" outlineLevel="4">
      <c r="A119" s="7" t="s">
        <v>19</v>
      </c>
      <c r="B119" s="8" t="s">
        <v>46</v>
      </c>
      <c r="C119" s="8" t="s">
        <v>119</v>
      </c>
      <c r="D119" s="8" t="s">
        <v>121</v>
      </c>
      <c r="E119" s="8" t="s">
        <v>20</v>
      </c>
      <c r="F119" s="8" t="s">
        <v>12</v>
      </c>
      <c r="G119" s="8"/>
      <c r="H119" s="8"/>
      <c r="I119" s="8"/>
      <c r="J119" s="8"/>
      <c r="K119" s="8"/>
      <c r="L119" s="9">
        <f>L120</f>
        <v>115435</v>
      </c>
      <c r="M119" s="9">
        <f t="shared" ref="M119" si="24">M120</f>
        <v>18148</v>
      </c>
      <c r="N119" s="9">
        <f t="shared" si="21"/>
        <v>15.721401654610819</v>
      </c>
    </row>
    <row r="120" spans="1:14" ht="20.25" customHeight="1" outlineLevel="5">
      <c r="A120" s="7" t="s">
        <v>21</v>
      </c>
      <c r="B120" s="8" t="s">
        <v>46</v>
      </c>
      <c r="C120" s="8" t="s">
        <v>119</v>
      </c>
      <c r="D120" s="8" t="s">
        <v>121</v>
      </c>
      <c r="E120" s="8" t="s">
        <v>20</v>
      </c>
      <c r="F120" s="8" t="s">
        <v>12</v>
      </c>
      <c r="G120" s="8"/>
      <c r="H120" s="8" t="s">
        <v>22</v>
      </c>
      <c r="I120" s="8"/>
      <c r="J120" s="8"/>
      <c r="K120" s="8"/>
      <c r="L120" s="9">
        <v>115435</v>
      </c>
      <c r="M120" s="9">
        <v>18148</v>
      </c>
      <c r="N120" s="9">
        <f t="shared" si="21"/>
        <v>15.721401654610819</v>
      </c>
    </row>
    <row r="121" spans="1:14" ht="65.25" customHeight="1" outlineLevel="4">
      <c r="A121" s="7" t="s">
        <v>27</v>
      </c>
      <c r="B121" s="8" t="s">
        <v>46</v>
      </c>
      <c r="C121" s="8" t="s">
        <v>119</v>
      </c>
      <c r="D121" s="8" t="s">
        <v>121</v>
      </c>
      <c r="E121" s="8" t="s">
        <v>28</v>
      </c>
      <c r="F121" s="8" t="s">
        <v>12</v>
      </c>
      <c r="G121" s="8"/>
      <c r="H121" s="8"/>
      <c r="I121" s="8"/>
      <c r="J121" s="8"/>
      <c r="K121" s="8"/>
      <c r="L121" s="9">
        <f>L122</f>
        <v>34861</v>
      </c>
      <c r="M121" s="9">
        <f t="shared" ref="M121" si="25">M122</f>
        <v>5272.32</v>
      </c>
      <c r="N121" s="9">
        <f t="shared" si="21"/>
        <v>15.123834657640343</v>
      </c>
    </row>
    <row r="122" spans="1:14" ht="28.5" customHeight="1" outlineLevel="5">
      <c r="A122" s="7" t="s">
        <v>29</v>
      </c>
      <c r="B122" s="8" t="s">
        <v>46</v>
      </c>
      <c r="C122" s="8" t="s">
        <v>119</v>
      </c>
      <c r="D122" s="8" t="s">
        <v>121</v>
      </c>
      <c r="E122" s="8" t="s">
        <v>28</v>
      </c>
      <c r="F122" s="8" t="s">
        <v>12</v>
      </c>
      <c r="G122" s="8"/>
      <c r="H122" s="8" t="s">
        <v>30</v>
      </c>
      <c r="I122" s="8"/>
      <c r="J122" s="8"/>
      <c r="K122" s="8"/>
      <c r="L122" s="9">
        <v>34861</v>
      </c>
      <c r="M122" s="9">
        <v>5272.32</v>
      </c>
      <c r="N122" s="9">
        <f t="shared" si="21"/>
        <v>15.123834657640343</v>
      </c>
    </row>
    <row r="123" spans="1:14" ht="28.5" customHeight="1" outlineLevel="3">
      <c r="A123" s="7" t="s">
        <v>122</v>
      </c>
      <c r="B123" s="8" t="s">
        <v>46</v>
      </c>
      <c r="C123" s="8" t="s">
        <v>119</v>
      </c>
      <c r="D123" s="8" t="s">
        <v>123</v>
      </c>
      <c r="E123" s="8" t="s">
        <v>12</v>
      </c>
      <c r="F123" s="8" t="s">
        <v>12</v>
      </c>
      <c r="G123" s="8"/>
      <c r="H123" s="8"/>
      <c r="I123" s="8"/>
      <c r="J123" s="8"/>
      <c r="K123" s="8"/>
      <c r="L123" s="9">
        <f>L124</f>
        <v>285400</v>
      </c>
      <c r="M123" s="9">
        <f t="shared" ref="M123:M124" si="26">M124</f>
        <v>30000</v>
      </c>
      <c r="N123" s="9">
        <f t="shared" si="21"/>
        <v>10.51156271899089</v>
      </c>
    </row>
    <row r="124" spans="1:14" ht="42.75" customHeight="1" outlineLevel="4">
      <c r="A124" s="7" t="s">
        <v>31</v>
      </c>
      <c r="B124" s="8" t="s">
        <v>46</v>
      </c>
      <c r="C124" s="8" t="s">
        <v>119</v>
      </c>
      <c r="D124" s="8" t="s">
        <v>123</v>
      </c>
      <c r="E124" s="8" t="s">
        <v>32</v>
      </c>
      <c r="F124" s="8" t="s">
        <v>12</v>
      </c>
      <c r="G124" s="8"/>
      <c r="H124" s="8"/>
      <c r="I124" s="8"/>
      <c r="J124" s="8"/>
      <c r="K124" s="8"/>
      <c r="L124" s="9">
        <f>L125</f>
        <v>285400</v>
      </c>
      <c r="M124" s="9">
        <f t="shared" si="26"/>
        <v>30000</v>
      </c>
      <c r="N124" s="9">
        <f t="shared" si="21"/>
        <v>10.51156271899089</v>
      </c>
    </row>
    <row r="125" spans="1:14" ht="28.5" customHeight="1" outlineLevel="5">
      <c r="A125" s="7" t="s">
        <v>35</v>
      </c>
      <c r="B125" s="8" t="s">
        <v>46</v>
      </c>
      <c r="C125" s="8" t="s">
        <v>119</v>
      </c>
      <c r="D125" s="8" t="s">
        <v>123</v>
      </c>
      <c r="E125" s="8" t="s">
        <v>32</v>
      </c>
      <c r="F125" s="8" t="s">
        <v>12</v>
      </c>
      <c r="G125" s="8"/>
      <c r="H125" s="8" t="s">
        <v>36</v>
      </c>
      <c r="I125" s="8"/>
      <c r="J125" s="8"/>
      <c r="K125" s="8"/>
      <c r="L125" s="9">
        <v>285400</v>
      </c>
      <c r="M125" s="9">
        <v>30000</v>
      </c>
      <c r="N125" s="9">
        <f t="shared" si="21"/>
        <v>10.51156271899089</v>
      </c>
    </row>
    <row r="126" spans="1:14" ht="28.5" customHeight="1" outlineLevel="1">
      <c r="A126" s="7" t="s">
        <v>124</v>
      </c>
      <c r="B126" s="8" t="s">
        <v>46</v>
      </c>
      <c r="C126" s="8" t="s">
        <v>125</v>
      </c>
      <c r="D126" s="8" t="s">
        <v>11</v>
      </c>
      <c r="E126" s="8" t="s">
        <v>12</v>
      </c>
      <c r="F126" s="8" t="s">
        <v>12</v>
      </c>
      <c r="G126" s="8"/>
      <c r="H126" s="8"/>
      <c r="I126" s="8"/>
      <c r="J126" s="8"/>
      <c r="K126" s="8"/>
      <c r="L126" s="9">
        <f>L127+L139+L149</f>
        <v>6010470</v>
      </c>
      <c r="M126" s="9">
        <f t="shared" ref="M126" si="27">M127+M139+M149</f>
        <v>1812437</v>
      </c>
      <c r="N126" s="9">
        <f t="shared" si="21"/>
        <v>30.154663445620727</v>
      </c>
    </row>
    <row r="127" spans="1:14" ht="15" customHeight="1" outlineLevel="2">
      <c r="A127" s="7" t="s">
        <v>126</v>
      </c>
      <c r="B127" s="8" t="s">
        <v>46</v>
      </c>
      <c r="C127" s="8" t="s">
        <v>127</v>
      </c>
      <c r="D127" s="8" t="s">
        <v>11</v>
      </c>
      <c r="E127" s="8" t="s">
        <v>12</v>
      </c>
      <c r="F127" s="8" t="s">
        <v>12</v>
      </c>
      <c r="G127" s="8"/>
      <c r="H127" s="8"/>
      <c r="I127" s="8"/>
      <c r="J127" s="8"/>
      <c r="K127" s="8"/>
      <c r="L127" s="9">
        <f>L132+L135+L138</f>
        <v>936943</v>
      </c>
      <c r="M127" s="9">
        <f>M132+M135+M138</f>
        <v>256552.99</v>
      </c>
      <c r="N127" s="9">
        <f t="shared" si="21"/>
        <v>27.381920778531882</v>
      </c>
    </row>
    <row r="128" spans="1:14" ht="57" hidden="1" customHeight="1" outlineLevel="3">
      <c r="A128" s="7" t="s">
        <v>128</v>
      </c>
      <c r="B128" s="8" t="s">
        <v>46</v>
      </c>
      <c r="C128" s="8" t="s">
        <v>127</v>
      </c>
      <c r="D128" s="8" t="s">
        <v>129</v>
      </c>
      <c r="E128" s="8" t="s">
        <v>12</v>
      </c>
      <c r="F128" s="8" t="s">
        <v>12</v>
      </c>
      <c r="G128" s="8"/>
      <c r="H128" s="8"/>
      <c r="I128" s="8"/>
      <c r="J128" s="8"/>
      <c r="K128" s="8"/>
      <c r="L128" s="9">
        <f>L129</f>
        <v>0</v>
      </c>
      <c r="M128" s="9">
        <f t="shared" ref="M128" si="28">M129</f>
        <v>0</v>
      </c>
      <c r="N128" s="9" t="e">
        <f t="shared" si="21"/>
        <v>#DIV/0!</v>
      </c>
    </row>
    <row r="129" spans="1:14" ht="57" hidden="1" customHeight="1" outlineLevel="4">
      <c r="A129" s="7" t="s">
        <v>130</v>
      </c>
      <c r="B129" s="8" t="s">
        <v>46</v>
      </c>
      <c r="C129" s="8" t="s">
        <v>127</v>
      </c>
      <c r="D129" s="8" t="s">
        <v>129</v>
      </c>
      <c r="E129" s="8" t="s">
        <v>131</v>
      </c>
      <c r="F129" s="8" t="s">
        <v>12</v>
      </c>
      <c r="G129" s="8"/>
      <c r="H129" s="8"/>
      <c r="I129" s="8"/>
      <c r="J129" s="8"/>
      <c r="K129" s="8"/>
      <c r="L129" s="9">
        <f>L130</f>
        <v>0</v>
      </c>
      <c r="M129" s="9">
        <v>0</v>
      </c>
      <c r="N129" s="9" t="e">
        <f t="shared" si="21"/>
        <v>#DIV/0!</v>
      </c>
    </row>
    <row r="130" spans="1:14" ht="57" hidden="1" customHeight="1" outlineLevel="5">
      <c r="A130" s="7" t="s">
        <v>132</v>
      </c>
      <c r="B130" s="8" t="s">
        <v>46</v>
      </c>
      <c r="C130" s="8" t="s">
        <v>127</v>
      </c>
      <c r="D130" s="8" t="s">
        <v>129</v>
      </c>
      <c r="E130" s="8" t="s">
        <v>131</v>
      </c>
      <c r="F130" s="8" t="s">
        <v>12</v>
      </c>
      <c r="G130" s="8"/>
      <c r="H130" s="8" t="s">
        <v>133</v>
      </c>
      <c r="I130" s="8"/>
      <c r="J130" s="8"/>
      <c r="K130" s="8"/>
      <c r="L130" s="9">
        <v>0</v>
      </c>
      <c r="M130" s="9">
        <v>0</v>
      </c>
      <c r="N130" s="9" t="e">
        <f t="shared" si="21"/>
        <v>#DIV/0!</v>
      </c>
    </row>
    <row r="131" spans="1:14" ht="77.25" customHeight="1" outlineLevel="4" collapsed="1">
      <c r="A131" s="7" t="s">
        <v>134</v>
      </c>
      <c r="B131" s="8" t="s">
        <v>46</v>
      </c>
      <c r="C131" s="8" t="s">
        <v>127</v>
      </c>
      <c r="D131" s="8" t="s">
        <v>129</v>
      </c>
      <c r="E131" s="8" t="s">
        <v>135</v>
      </c>
      <c r="F131" s="8" t="s">
        <v>12</v>
      </c>
      <c r="G131" s="8"/>
      <c r="H131" s="8"/>
      <c r="I131" s="8"/>
      <c r="J131" s="8"/>
      <c r="K131" s="8"/>
      <c r="L131" s="9">
        <f>L132</f>
        <v>50000</v>
      </c>
      <c r="M131" s="9">
        <f t="shared" ref="M131" si="29">M132</f>
        <v>0</v>
      </c>
      <c r="N131" s="9">
        <f t="shared" si="21"/>
        <v>0</v>
      </c>
    </row>
    <row r="132" spans="1:14" ht="63" customHeight="1" outlineLevel="5">
      <c r="A132" s="7" t="s">
        <v>132</v>
      </c>
      <c r="B132" s="8" t="s">
        <v>46</v>
      </c>
      <c r="C132" s="8" t="s">
        <v>127</v>
      </c>
      <c r="D132" s="8" t="s">
        <v>129</v>
      </c>
      <c r="E132" s="8" t="s">
        <v>135</v>
      </c>
      <c r="F132" s="8" t="s">
        <v>12</v>
      </c>
      <c r="G132" s="8"/>
      <c r="H132" s="8" t="s">
        <v>133</v>
      </c>
      <c r="I132" s="8"/>
      <c r="J132" s="8"/>
      <c r="K132" s="8"/>
      <c r="L132" s="9">
        <v>50000</v>
      </c>
      <c r="M132" s="9">
        <v>0</v>
      </c>
      <c r="N132" s="9">
        <f t="shared" si="21"/>
        <v>0</v>
      </c>
    </row>
    <row r="133" spans="1:14" ht="42.75" customHeight="1" outlineLevel="3">
      <c r="A133" s="7" t="s">
        <v>136</v>
      </c>
      <c r="B133" s="8" t="s">
        <v>46</v>
      </c>
      <c r="C133" s="8" t="s">
        <v>127</v>
      </c>
      <c r="D133" s="8" t="s">
        <v>137</v>
      </c>
      <c r="E133" s="8" t="s">
        <v>12</v>
      </c>
      <c r="F133" s="8" t="s">
        <v>12</v>
      </c>
      <c r="G133" s="8"/>
      <c r="H133" s="8"/>
      <c r="I133" s="8"/>
      <c r="J133" s="8"/>
      <c r="K133" s="8"/>
      <c r="L133" s="9">
        <f>L134</f>
        <v>852906</v>
      </c>
      <c r="M133" s="9">
        <f t="shared" ref="M133:M134" si="30">M134</f>
        <v>232478.52</v>
      </c>
      <c r="N133" s="9">
        <f t="shared" si="21"/>
        <v>27.257226470443403</v>
      </c>
    </row>
    <row r="134" spans="1:14" ht="42.75" customHeight="1" outlineLevel="4">
      <c r="A134" s="7" t="s">
        <v>31</v>
      </c>
      <c r="B134" s="8" t="s">
        <v>46</v>
      </c>
      <c r="C134" s="8" t="s">
        <v>127</v>
      </c>
      <c r="D134" s="8" t="s">
        <v>137</v>
      </c>
      <c r="E134" s="8" t="s">
        <v>32</v>
      </c>
      <c r="F134" s="8" t="s">
        <v>12</v>
      </c>
      <c r="G134" s="8"/>
      <c r="H134" s="8"/>
      <c r="I134" s="8"/>
      <c r="J134" s="8"/>
      <c r="K134" s="8"/>
      <c r="L134" s="9">
        <f>L135</f>
        <v>852906</v>
      </c>
      <c r="M134" s="9">
        <f t="shared" si="30"/>
        <v>232478.52</v>
      </c>
      <c r="N134" s="9">
        <f t="shared" si="21"/>
        <v>27.257226470443403</v>
      </c>
    </row>
    <row r="135" spans="1:14" ht="28.5" customHeight="1" outlineLevel="5">
      <c r="A135" s="7" t="s">
        <v>56</v>
      </c>
      <c r="B135" s="8" t="s">
        <v>46</v>
      </c>
      <c r="C135" s="8" t="s">
        <v>127</v>
      </c>
      <c r="D135" s="8" t="s">
        <v>137</v>
      </c>
      <c r="E135" s="8" t="s">
        <v>32</v>
      </c>
      <c r="F135" s="8" t="s">
        <v>12</v>
      </c>
      <c r="G135" s="8"/>
      <c r="H135" s="8" t="s">
        <v>57</v>
      </c>
      <c r="I135" s="8"/>
      <c r="J135" s="8"/>
      <c r="K135" s="8"/>
      <c r="L135" s="9">
        <v>852906</v>
      </c>
      <c r="M135" s="9">
        <v>232478.52</v>
      </c>
      <c r="N135" s="9">
        <f t="shared" si="21"/>
        <v>27.257226470443403</v>
      </c>
    </row>
    <row r="136" spans="1:14" ht="28.5" customHeight="1" outlineLevel="3">
      <c r="A136" s="7" t="s">
        <v>138</v>
      </c>
      <c r="B136" s="8" t="s">
        <v>46</v>
      </c>
      <c r="C136" s="8" t="s">
        <v>127</v>
      </c>
      <c r="D136" s="8" t="s">
        <v>139</v>
      </c>
      <c r="E136" s="8" t="s">
        <v>12</v>
      </c>
      <c r="F136" s="8" t="s">
        <v>12</v>
      </c>
      <c r="G136" s="8"/>
      <c r="H136" s="8"/>
      <c r="I136" s="8"/>
      <c r="J136" s="8"/>
      <c r="K136" s="8"/>
      <c r="L136" s="9">
        <f>L137</f>
        <v>34037</v>
      </c>
      <c r="M136" s="9">
        <f t="shared" ref="M136:M137" si="31">M137</f>
        <v>24074.47</v>
      </c>
      <c r="N136" s="9">
        <f t="shared" si="21"/>
        <v>70.730293504127857</v>
      </c>
    </row>
    <row r="137" spans="1:14" ht="42.75" customHeight="1" outlineLevel="4">
      <c r="A137" s="7" t="s">
        <v>31</v>
      </c>
      <c r="B137" s="8" t="s">
        <v>46</v>
      </c>
      <c r="C137" s="8" t="s">
        <v>127</v>
      </c>
      <c r="D137" s="8" t="s">
        <v>139</v>
      </c>
      <c r="E137" s="8" t="s">
        <v>32</v>
      </c>
      <c r="F137" s="8" t="s">
        <v>12</v>
      </c>
      <c r="G137" s="8"/>
      <c r="H137" s="8"/>
      <c r="I137" s="8"/>
      <c r="J137" s="8"/>
      <c r="K137" s="8"/>
      <c r="L137" s="9">
        <f>L138</f>
        <v>34037</v>
      </c>
      <c r="M137" s="9">
        <f t="shared" si="31"/>
        <v>24074.47</v>
      </c>
      <c r="N137" s="9">
        <f t="shared" si="21"/>
        <v>70.730293504127857</v>
      </c>
    </row>
    <row r="138" spans="1:14" ht="28.5" customHeight="1" outlineLevel="5">
      <c r="A138" s="7" t="s">
        <v>54</v>
      </c>
      <c r="B138" s="8" t="s">
        <v>46</v>
      </c>
      <c r="C138" s="8" t="s">
        <v>127</v>
      </c>
      <c r="D138" s="8" t="s">
        <v>139</v>
      </c>
      <c r="E138" s="8" t="s">
        <v>32</v>
      </c>
      <c r="F138" s="8" t="s">
        <v>12</v>
      </c>
      <c r="G138" s="8"/>
      <c r="H138" s="8" t="s">
        <v>55</v>
      </c>
      <c r="I138" s="8"/>
      <c r="J138" s="8"/>
      <c r="K138" s="8"/>
      <c r="L138" s="9">
        <v>34037</v>
      </c>
      <c r="M138" s="9">
        <v>24074.47</v>
      </c>
      <c r="N138" s="9">
        <f t="shared" si="21"/>
        <v>70.730293504127857</v>
      </c>
    </row>
    <row r="139" spans="1:14" ht="15" customHeight="1" outlineLevel="2">
      <c r="A139" s="7" t="s">
        <v>140</v>
      </c>
      <c r="B139" s="8" t="s">
        <v>46</v>
      </c>
      <c r="C139" s="8" t="s">
        <v>141</v>
      </c>
      <c r="D139" s="8" t="s">
        <v>11</v>
      </c>
      <c r="E139" s="8" t="s">
        <v>12</v>
      </c>
      <c r="F139" s="8" t="s">
        <v>12</v>
      </c>
      <c r="G139" s="8"/>
      <c r="H139" s="8"/>
      <c r="I139" s="8"/>
      <c r="J139" s="8"/>
      <c r="K139" s="8"/>
      <c r="L139" s="9">
        <f>L140+L145</f>
        <v>1520000</v>
      </c>
      <c r="M139" s="9">
        <f t="shared" ref="M139" si="32">M140+M145</f>
        <v>355001</v>
      </c>
      <c r="N139" s="9">
        <f t="shared" si="21"/>
        <v>23.35532894736842</v>
      </c>
    </row>
    <row r="140" spans="1:14" ht="28.5" customHeight="1" outlineLevel="3">
      <c r="A140" s="7" t="s">
        <v>142</v>
      </c>
      <c r="B140" s="8" t="s">
        <v>46</v>
      </c>
      <c r="C140" s="8" t="s">
        <v>141</v>
      </c>
      <c r="D140" s="8" t="s">
        <v>143</v>
      </c>
      <c r="E140" s="8" t="s">
        <v>12</v>
      </c>
      <c r="F140" s="8" t="s">
        <v>12</v>
      </c>
      <c r="G140" s="8"/>
      <c r="H140" s="8"/>
      <c r="I140" s="8"/>
      <c r="J140" s="8"/>
      <c r="K140" s="8"/>
      <c r="L140" s="9">
        <f>L143</f>
        <v>1100000</v>
      </c>
      <c r="M140" s="9">
        <f t="shared" ref="M140" si="33">M143</f>
        <v>355001</v>
      </c>
      <c r="N140" s="9">
        <f t="shared" si="21"/>
        <v>32.272818181818181</v>
      </c>
    </row>
    <row r="141" spans="1:14" ht="71.25" hidden="1" customHeight="1" outlineLevel="4">
      <c r="A141" s="7" t="s">
        <v>144</v>
      </c>
      <c r="B141" s="8" t="s">
        <v>46</v>
      </c>
      <c r="C141" s="8" t="s">
        <v>141</v>
      </c>
      <c r="D141" s="8" t="s">
        <v>143</v>
      </c>
      <c r="E141" s="8" t="s">
        <v>145</v>
      </c>
      <c r="F141" s="8" t="s">
        <v>12</v>
      </c>
      <c r="G141" s="8"/>
      <c r="H141" s="8"/>
      <c r="I141" s="8"/>
      <c r="J141" s="8"/>
      <c r="K141" s="8"/>
      <c r="L141" s="9">
        <v>0</v>
      </c>
      <c r="M141" s="9">
        <v>0</v>
      </c>
      <c r="N141" s="9" t="e">
        <f t="shared" si="21"/>
        <v>#DIV/0!</v>
      </c>
    </row>
    <row r="142" spans="1:14" ht="28.5" hidden="1" customHeight="1" outlineLevel="5">
      <c r="A142" s="7" t="s">
        <v>146</v>
      </c>
      <c r="B142" s="8" t="s">
        <v>46</v>
      </c>
      <c r="C142" s="8" t="s">
        <v>141</v>
      </c>
      <c r="D142" s="8" t="s">
        <v>143</v>
      </c>
      <c r="E142" s="8" t="s">
        <v>145</v>
      </c>
      <c r="F142" s="8" t="s">
        <v>12</v>
      </c>
      <c r="G142" s="8"/>
      <c r="H142" s="8" t="s">
        <v>147</v>
      </c>
      <c r="I142" s="8"/>
      <c r="J142" s="8"/>
      <c r="K142" s="8"/>
      <c r="L142" s="9">
        <v>0</v>
      </c>
      <c r="M142" s="9">
        <v>0</v>
      </c>
      <c r="N142" s="9" t="e">
        <f t="shared" si="21"/>
        <v>#DIV/0!</v>
      </c>
    </row>
    <row r="143" spans="1:14" ht="76.5" customHeight="1" outlineLevel="4" collapsed="1">
      <c r="A143" s="7" t="s">
        <v>134</v>
      </c>
      <c r="B143" s="8" t="s">
        <v>46</v>
      </c>
      <c r="C143" s="8" t="s">
        <v>141</v>
      </c>
      <c r="D143" s="8" t="s">
        <v>143</v>
      </c>
      <c r="E143" s="8" t="s">
        <v>148</v>
      </c>
      <c r="F143" s="8" t="s">
        <v>12</v>
      </c>
      <c r="G143" s="8"/>
      <c r="H143" s="8"/>
      <c r="I143" s="8"/>
      <c r="J143" s="8"/>
      <c r="K143" s="8"/>
      <c r="L143" s="9">
        <f>L144</f>
        <v>1100000</v>
      </c>
      <c r="M143" s="9">
        <f t="shared" ref="M143" si="34">M144</f>
        <v>355001</v>
      </c>
      <c r="N143" s="9">
        <f t="shared" si="21"/>
        <v>32.272818181818181</v>
      </c>
    </row>
    <row r="144" spans="1:14" ht="18.75" customHeight="1" outlineLevel="5">
      <c r="A144" s="7" t="s">
        <v>146</v>
      </c>
      <c r="B144" s="8" t="s">
        <v>46</v>
      </c>
      <c r="C144" s="8" t="s">
        <v>141</v>
      </c>
      <c r="D144" s="8" t="s">
        <v>143</v>
      </c>
      <c r="E144" s="8" t="s">
        <v>148</v>
      </c>
      <c r="F144" s="8" t="s">
        <v>12</v>
      </c>
      <c r="G144" s="8"/>
      <c r="H144" s="8" t="s">
        <v>147</v>
      </c>
      <c r="I144" s="8"/>
      <c r="J144" s="8"/>
      <c r="K144" s="8"/>
      <c r="L144" s="9">
        <v>1100000</v>
      </c>
      <c r="M144" s="9">
        <v>355001</v>
      </c>
      <c r="N144" s="9">
        <f t="shared" si="21"/>
        <v>32.272818181818181</v>
      </c>
    </row>
    <row r="145" spans="1:14" ht="42.75" customHeight="1" outlineLevel="3">
      <c r="A145" s="7" t="s">
        <v>149</v>
      </c>
      <c r="B145" s="8" t="s">
        <v>46</v>
      </c>
      <c r="C145" s="8" t="s">
        <v>141</v>
      </c>
      <c r="D145" s="8" t="s">
        <v>150</v>
      </c>
      <c r="E145" s="8" t="s">
        <v>12</v>
      </c>
      <c r="F145" s="8" t="s">
        <v>12</v>
      </c>
      <c r="G145" s="8"/>
      <c r="H145" s="8"/>
      <c r="I145" s="8"/>
      <c r="J145" s="8"/>
      <c r="K145" s="8"/>
      <c r="L145" s="9">
        <f>L146</f>
        <v>420000</v>
      </c>
      <c r="M145" s="9">
        <v>0</v>
      </c>
      <c r="N145" s="9">
        <f t="shared" ref="N145:N176" si="35">M145/L145*100</f>
        <v>0</v>
      </c>
    </row>
    <row r="146" spans="1:14" ht="52.5" customHeight="1" outlineLevel="4">
      <c r="A146" s="7" t="s">
        <v>151</v>
      </c>
      <c r="B146" s="8" t="s">
        <v>46</v>
      </c>
      <c r="C146" s="8" t="s">
        <v>141</v>
      </c>
      <c r="D146" s="8" t="s">
        <v>150</v>
      </c>
      <c r="E146" s="8" t="s">
        <v>152</v>
      </c>
      <c r="F146" s="8" t="s">
        <v>12</v>
      </c>
      <c r="G146" s="8"/>
      <c r="H146" s="8"/>
      <c r="I146" s="8"/>
      <c r="J146" s="8"/>
      <c r="K146" s="8"/>
      <c r="L146" s="9">
        <f>L147+L148</f>
        <v>420000</v>
      </c>
      <c r="M146" s="9">
        <v>0</v>
      </c>
      <c r="N146" s="9">
        <f t="shared" si="35"/>
        <v>0</v>
      </c>
    </row>
    <row r="147" spans="1:14" ht="28.5" customHeight="1" outlineLevel="5">
      <c r="A147" s="7" t="s">
        <v>35</v>
      </c>
      <c r="B147" s="8" t="s">
        <v>46</v>
      </c>
      <c r="C147" s="8" t="s">
        <v>141</v>
      </c>
      <c r="D147" s="8" t="s">
        <v>150</v>
      </c>
      <c r="E147" s="8" t="s">
        <v>152</v>
      </c>
      <c r="F147" s="8" t="s">
        <v>12</v>
      </c>
      <c r="G147" s="8"/>
      <c r="H147" s="8" t="s">
        <v>36</v>
      </c>
      <c r="I147" s="8"/>
      <c r="J147" s="8"/>
      <c r="K147" s="8"/>
      <c r="L147" s="9">
        <v>420000</v>
      </c>
      <c r="M147" s="9">
        <v>0</v>
      </c>
      <c r="N147" s="9">
        <f t="shared" si="35"/>
        <v>0</v>
      </c>
    </row>
    <row r="148" spans="1:14" ht="28.5" customHeight="1" outlineLevel="5">
      <c r="A148" s="7" t="s">
        <v>58</v>
      </c>
      <c r="B148" s="8" t="s">
        <v>46</v>
      </c>
      <c r="C148" s="8" t="s">
        <v>141</v>
      </c>
      <c r="D148" s="8" t="s">
        <v>150</v>
      </c>
      <c r="E148" s="8" t="s">
        <v>152</v>
      </c>
      <c r="F148" s="8" t="s">
        <v>12</v>
      </c>
      <c r="G148" s="8"/>
      <c r="H148" s="8" t="s">
        <v>59</v>
      </c>
      <c r="I148" s="8"/>
      <c r="J148" s="8"/>
      <c r="K148" s="8"/>
      <c r="L148" s="9">
        <v>0</v>
      </c>
      <c r="M148" s="9">
        <v>0</v>
      </c>
      <c r="N148" s="9">
        <v>0</v>
      </c>
    </row>
    <row r="149" spans="1:14" ht="15" customHeight="1" outlineLevel="2">
      <c r="A149" s="7" t="s">
        <v>153</v>
      </c>
      <c r="B149" s="8" t="s">
        <v>46</v>
      </c>
      <c r="C149" s="8" t="s">
        <v>154</v>
      </c>
      <c r="D149" s="8" t="s">
        <v>11</v>
      </c>
      <c r="E149" s="8" t="s">
        <v>12</v>
      </c>
      <c r="F149" s="8" t="s">
        <v>12</v>
      </c>
      <c r="G149" s="8"/>
      <c r="H149" s="8"/>
      <c r="I149" s="8"/>
      <c r="J149" s="8"/>
      <c r="K149" s="8"/>
      <c r="L149" s="9">
        <f>L150+L156+L161</f>
        <v>3553527</v>
      </c>
      <c r="M149" s="9">
        <f t="shared" ref="M149" si="36">M150+M156+M161</f>
        <v>1200883.01</v>
      </c>
      <c r="N149" s="9">
        <f t="shared" si="35"/>
        <v>33.794115255069116</v>
      </c>
    </row>
    <row r="150" spans="1:14" ht="15" customHeight="1" outlineLevel="3">
      <c r="A150" s="7" t="s">
        <v>155</v>
      </c>
      <c r="B150" s="8" t="s">
        <v>46</v>
      </c>
      <c r="C150" s="8" t="s">
        <v>154</v>
      </c>
      <c r="D150" s="8" t="s">
        <v>156</v>
      </c>
      <c r="E150" s="8" t="s">
        <v>12</v>
      </c>
      <c r="F150" s="8" t="s">
        <v>12</v>
      </c>
      <c r="G150" s="8"/>
      <c r="H150" s="8"/>
      <c r="I150" s="8"/>
      <c r="J150" s="8"/>
      <c r="K150" s="8"/>
      <c r="L150" s="9">
        <f>L151</f>
        <v>2228768</v>
      </c>
      <c r="M150" s="9">
        <f t="shared" ref="M150" si="37">M151</f>
        <v>813599.01</v>
      </c>
      <c r="N150" s="9">
        <f t="shared" si="35"/>
        <v>36.50442800686298</v>
      </c>
    </row>
    <row r="151" spans="1:14" ht="42.75" customHeight="1" outlineLevel="4">
      <c r="A151" s="7" t="s">
        <v>31</v>
      </c>
      <c r="B151" s="8" t="s">
        <v>46</v>
      </c>
      <c r="C151" s="8" t="s">
        <v>154</v>
      </c>
      <c r="D151" s="8" t="s">
        <v>156</v>
      </c>
      <c r="E151" s="8" t="s">
        <v>32</v>
      </c>
      <c r="F151" s="8" t="s">
        <v>12</v>
      </c>
      <c r="G151" s="8"/>
      <c r="H151" s="8"/>
      <c r="I151" s="8"/>
      <c r="J151" s="8"/>
      <c r="K151" s="8"/>
      <c r="L151" s="9">
        <f>L152+L153+L154+L155</f>
        <v>2228768</v>
      </c>
      <c r="M151" s="9">
        <f t="shared" ref="M151" si="38">M152+M153+M154+M155</f>
        <v>813599.01</v>
      </c>
      <c r="N151" s="9">
        <f t="shared" si="35"/>
        <v>36.50442800686298</v>
      </c>
    </row>
    <row r="152" spans="1:14" ht="28.5" customHeight="1" outlineLevel="5">
      <c r="A152" s="7" t="s">
        <v>54</v>
      </c>
      <c r="B152" s="8" t="s">
        <v>46</v>
      </c>
      <c r="C152" s="8" t="s">
        <v>154</v>
      </c>
      <c r="D152" s="8" t="s">
        <v>156</v>
      </c>
      <c r="E152" s="8" t="s">
        <v>32</v>
      </c>
      <c r="F152" s="8" t="s">
        <v>12</v>
      </c>
      <c r="G152" s="8"/>
      <c r="H152" s="8" t="s">
        <v>55</v>
      </c>
      <c r="I152" s="8"/>
      <c r="J152" s="8"/>
      <c r="K152" s="8"/>
      <c r="L152" s="9">
        <v>2178768</v>
      </c>
      <c r="M152" s="9">
        <v>813599.01</v>
      </c>
      <c r="N152" s="9">
        <f t="shared" si="35"/>
        <v>37.342158963230595</v>
      </c>
    </row>
    <row r="153" spans="1:14" ht="28.5" customHeight="1" outlineLevel="5">
      <c r="A153" s="7" t="s">
        <v>56</v>
      </c>
      <c r="B153" s="8" t="s">
        <v>46</v>
      </c>
      <c r="C153" s="8" t="s">
        <v>154</v>
      </c>
      <c r="D153" s="8" t="s">
        <v>156</v>
      </c>
      <c r="E153" s="8" t="s">
        <v>32</v>
      </c>
      <c r="F153" s="8" t="s">
        <v>12</v>
      </c>
      <c r="G153" s="8"/>
      <c r="H153" s="8" t="s">
        <v>57</v>
      </c>
      <c r="I153" s="8"/>
      <c r="J153" s="8"/>
      <c r="K153" s="8"/>
      <c r="L153" s="9">
        <v>50000</v>
      </c>
      <c r="M153" s="9">
        <v>0</v>
      </c>
      <c r="N153" s="9">
        <f t="shared" si="35"/>
        <v>0</v>
      </c>
    </row>
    <row r="154" spans="1:14" ht="28.5" customHeight="1" outlineLevel="5">
      <c r="A154" s="7" t="s">
        <v>58</v>
      </c>
      <c r="B154" s="8" t="s">
        <v>46</v>
      </c>
      <c r="C154" s="8" t="s">
        <v>154</v>
      </c>
      <c r="D154" s="8" t="s">
        <v>156</v>
      </c>
      <c r="E154" s="8" t="s">
        <v>32</v>
      </c>
      <c r="F154" s="8" t="s">
        <v>12</v>
      </c>
      <c r="G154" s="8"/>
      <c r="H154" s="8" t="s">
        <v>59</v>
      </c>
      <c r="I154" s="8"/>
      <c r="J154" s="8"/>
      <c r="K154" s="8"/>
      <c r="L154" s="9">
        <v>0</v>
      </c>
      <c r="M154" s="9">
        <v>0</v>
      </c>
      <c r="N154" s="9" t="e">
        <f t="shared" si="35"/>
        <v>#DIV/0!</v>
      </c>
    </row>
    <row r="155" spans="1:14" ht="42.75" customHeight="1" outlineLevel="5">
      <c r="A155" s="7" t="s">
        <v>39</v>
      </c>
      <c r="B155" s="8" t="s">
        <v>46</v>
      </c>
      <c r="C155" s="8" t="s">
        <v>154</v>
      </c>
      <c r="D155" s="8" t="s">
        <v>156</v>
      </c>
      <c r="E155" s="8" t="s">
        <v>32</v>
      </c>
      <c r="F155" s="8" t="s">
        <v>12</v>
      </c>
      <c r="G155" s="8"/>
      <c r="H155" s="8" t="s">
        <v>40</v>
      </c>
      <c r="I155" s="8"/>
      <c r="J155" s="8"/>
      <c r="K155" s="8"/>
      <c r="L155" s="9">
        <v>0</v>
      </c>
      <c r="M155" s="9">
        <v>0</v>
      </c>
      <c r="N155" s="9" t="e">
        <f t="shared" si="35"/>
        <v>#DIV/0!</v>
      </c>
    </row>
    <row r="156" spans="1:14" ht="28.5" customHeight="1" outlineLevel="3">
      <c r="A156" s="7" t="s">
        <v>157</v>
      </c>
      <c r="B156" s="8" t="s">
        <v>46</v>
      </c>
      <c r="C156" s="8" t="s">
        <v>154</v>
      </c>
      <c r="D156" s="8" t="s">
        <v>158</v>
      </c>
      <c r="E156" s="8" t="s">
        <v>12</v>
      </c>
      <c r="F156" s="8" t="s">
        <v>12</v>
      </c>
      <c r="G156" s="8"/>
      <c r="H156" s="8"/>
      <c r="I156" s="8"/>
      <c r="J156" s="8"/>
      <c r="K156" s="8"/>
      <c r="L156" s="9">
        <f>L159</f>
        <v>1285941</v>
      </c>
      <c r="M156" s="9">
        <f t="shared" ref="M156" si="39">M159</f>
        <v>387284</v>
      </c>
      <c r="N156" s="9">
        <f t="shared" si="35"/>
        <v>30.11677829698252</v>
      </c>
    </row>
    <row r="157" spans="1:14" ht="71.25" hidden="1" customHeight="1" outlineLevel="4">
      <c r="A157" s="7" t="s">
        <v>144</v>
      </c>
      <c r="B157" s="8" t="s">
        <v>46</v>
      </c>
      <c r="C157" s="8" t="s">
        <v>154</v>
      </c>
      <c r="D157" s="8" t="s">
        <v>158</v>
      </c>
      <c r="E157" s="8" t="s">
        <v>145</v>
      </c>
      <c r="F157" s="8" t="s">
        <v>12</v>
      </c>
      <c r="G157" s="8"/>
      <c r="H157" s="8"/>
      <c r="I157" s="8"/>
      <c r="J157" s="8"/>
      <c r="K157" s="8"/>
      <c r="L157" s="9">
        <v>0</v>
      </c>
      <c r="M157" s="9">
        <v>0</v>
      </c>
      <c r="N157" s="9" t="e">
        <f t="shared" si="35"/>
        <v>#DIV/0!</v>
      </c>
    </row>
    <row r="158" spans="1:14" ht="28.5" hidden="1" customHeight="1" outlineLevel="5">
      <c r="A158" s="7" t="s">
        <v>146</v>
      </c>
      <c r="B158" s="8" t="s">
        <v>46</v>
      </c>
      <c r="C158" s="8" t="s">
        <v>154</v>
      </c>
      <c r="D158" s="8" t="s">
        <v>158</v>
      </c>
      <c r="E158" s="8" t="s">
        <v>145</v>
      </c>
      <c r="F158" s="8" t="s">
        <v>12</v>
      </c>
      <c r="G158" s="8"/>
      <c r="H158" s="8" t="s">
        <v>147</v>
      </c>
      <c r="I158" s="8"/>
      <c r="J158" s="8"/>
      <c r="K158" s="8"/>
      <c r="L158" s="9">
        <v>0</v>
      </c>
      <c r="M158" s="9">
        <v>0</v>
      </c>
      <c r="N158" s="9" t="e">
        <f t="shared" si="35"/>
        <v>#DIV/0!</v>
      </c>
    </row>
    <row r="159" spans="1:14" ht="77.25" customHeight="1" outlineLevel="4" collapsed="1">
      <c r="A159" s="7" t="s">
        <v>134</v>
      </c>
      <c r="B159" s="8" t="s">
        <v>46</v>
      </c>
      <c r="C159" s="8" t="s">
        <v>154</v>
      </c>
      <c r="D159" s="8" t="s">
        <v>158</v>
      </c>
      <c r="E159" s="8" t="s">
        <v>148</v>
      </c>
      <c r="F159" s="8" t="s">
        <v>12</v>
      </c>
      <c r="G159" s="8"/>
      <c r="H159" s="8"/>
      <c r="I159" s="8"/>
      <c r="J159" s="8"/>
      <c r="K159" s="8"/>
      <c r="L159" s="9">
        <f>L160</f>
        <v>1285941</v>
      </c>
      <c r="M159" s="9">
        <f t="shared" ref="M159" si="40">M160</f>
        <v>387284</v>
      </c>
      <c r="N159" s="9">
        <f t="shared" si="35"/>
        <v>30.11677829698252</v>
      </c>
    </row>
    <row r="160" spans="1:14" ht="20.25" customHeight="1" outlineLevel="5">
      <c r="A160" s="7" t="s">
        <v>146</v>
      </c>
      <c r="B160" s="8" t="s">
        <v>46</v>
      </c>
      <c r="C160" s="8" t="s">
        <v>154</v>
      </c>
      <c r="D160" s="8" t="s">
        <v>158</v>
      </c>
      <c r="E160" s="8" t="s">
        <v>148</v>
      </c>
      <c r="F160" s="8" t="s">
        <v>12</v>
      </c>
      <c r="G160" s="8"/>
      <c r="H160" s="8" t="s">
        <v>147</v>
      </c>
      <c r="I160" s="8"/>
      <c r="J160" s="8"/>
      <c r="K160" s="8"/>
      <c r="L160" s="9">
        <v>1285941</v>
      </c>
      <c r="M160" s="9">
        <v>387284</v>
      </c>
      <c r="N160" s="9">
        <f t="shared" si="35"/>
        <v>30.11677829698252</v>
      </c>
    </row>
    <row r="161" spans="1:16" ht="16.5" customHeight="1" outlineLevel="3">
      <c r="A161" s="7" t="s">
        <v>159</v>
      </c>
      <c r="B161" s="8" t="s">
        <v>46</v>
      </c>
      <c r="C161" s="8" t="s">
        <v>154</v>
      </c>
      <c r="D161" s="8" t="s">
        <v>160</v>
      </c>
      <c r="E161" s="8" t="s">
        <v>12</v>
      </c>
      <c r="F161" s="8" t="s">
        <v>12</v>
      </c>
      <c r="G161" s="8"/>
      <c r="H161" s="8"/>
      <c r="I161" s="8"/>
      <c r="J161" s="8"/>
      <c r="K161" s="8"/>
      <c r="L161" s="9">
        <f>L162</f>
        <v>38818</v>
      </c>
      <c r="M161" s="9">
        <f t="shared" ref="M161:M162" si="41">M162</f>
        <v>0</v>
      </c>
      <c r="N161" s="9">
        <f t="shared" si="35"/>
        <v>0</v>
      </c>
    </row>
    <row r="162" spans="1:16" ht="42.75" customHeight="1" outlineLevel="4">
      <c r="A162" s="7" t="s">
        <v>31</v>
      </c>
      <c r="B162" s="8" t="s">
        <v>46</v>
      </c>
      <c r="C162" s="8" t="s">
        <v>154</v>
      </c>
      <c r="D162" s="8" t="s">
        <v>160</v>
      </c>
      <c r="E162" s="8" t="s">
        <v>32</v>
      </c>
      <c r="F162" s="8" t="s">
        <v>12</v>
      </c>
      <c r="G162" s="8"/>
      <c r="H162" s="8"/>
      <c r="I162" s="8"/>
      <c r="J162" s="8"/>
      <c r="K162" s="8"/>
      <c r="L162" s="9">
        <f>L163</f>
        <v>38818</v>
      </c>
      <c r="M162" s="9">
        <f t="shared" si="41"/>
        <v>0</v>
      </c>
      <c r="N162" s="9">
        <f t="shared" si="35"/>
        <v>0</v>
      </c>
    </row>
    <row r="163" spans="1:16" ht="28.5" customHeight="1" outlineLevel="5">
      <c r="A163" s="7" t="s">
        <v>56</v>
      </c>
      <c r="B163" s="8" t="s">
        <v>46</v>
      </c>
      <c r="C163" s="8" t="s">
        <v>154</v>
      </c>
      <c r="D163" s="8" t="s">
        <v>160</v>
      </c>
      <c r="E163" s="8" t="s">
        <v>32</v>
      </c>
      <c r="F163" s="8" t="s">
        <v>12</v>
      </c>
      <c r="G163" s="8"/>
      <c r="H163" s="8" t="s">
        <v>57</v>
      </c>
      <c r="I163" s="8"/>
      <c r="J163" s="8"/>
      <c r="K163" s="8"/>
      <c r="L163" s="9">
        <v>38818</v>
      </c>
      <c r="M163" s="9">
        <v>0</v>
      </c>
      <c r="N163" s="9">
        <f t="shared" si="35"/>
        <v>0</v>
      </c>
    </row>
    <row r="164" spans="1:16" ht="15" customHeight="1" outlineLevel="1">
      <c r="A164" s="7" t="s">
        <v>161</v>
      </c>
      <c r="B164" s="8" t="s">
        <v>46</v>
      </c>
      <c r="C164" s="8" t="s">
        <v>162</v>
      </c>
      <c r="D164" s="8" t="s">
        <v>11</v>
      </c>
      <c r="E164" s="8" t="s">
        <v>12</v>
      </c>
      <c r="F164" s="8" t="s">
        <v>12</v>
      </c>
      <c r="G164" s="8"/>
      <c r="H164" s="8"/>
      <c r="I164" s="8"/>
      <c r="J164" s="8"/>
      <c r="K164" s="8"/>
      <c r="L164" s="9">
        <f>L165+L185+L216+L230+L237</f>
        <v>106059367.03999999</v>
      </c>
      <c r="M164" s="9">
        <f>M165+M185+M216+M230+M237</f>
        <v>24331227.100000001</v>
      </c>
      <c r="N164" s="9">
        <f t="shared" si="35"/>
        <v>22.941139268560359</v>
      </c>
    </row>
    <row r="165" spans="1:16" ht="15" customHeight="1" outlineLevel="2">
      <c r="A165" s="7" t="s">
        <v>163</v>
      </c>
      <c r="B165" s="8" t="s">
        <v>46</v>
      </c>
      <c r="C165" s="8" t="s">
        <v>164</v>
      </c>
      <c r="D165" s="8" t="s">
        <v>11</v>
      </c>
      <c r="E165" s="8" t="s">
        <v>12</v>
      </c>
      <c r="F165" s="8" t="s">
        <v>12</v>
      </c>
      <c r="G165" s="8"/>
      <c r="H165" s="8"/>
      <c r="I165" s="8"/>
      <c r="J165" s="8"/>
      <c r="K165" s="8"/>
      <c r="L165" s="9">
        <f>L166+L177+L181</f>
        <v>37469402</v>
      </c>
      <c r="M165" s="9">
        <f t="shared" ref="M165" si="42">M166+M177+M181</f>
        <v>8329231.2400000002</v>
      </c>
      <c r="N165" s="9">
        <f t="shared" si="35"/>
        <v>22.229421328901914</v>
      </c>
    </row>
    <row r="166" spans="1:16" ht="28.5" customHeight="1" outlineLevel="3">
      <c r="A166" s="7" t="s">
        <v>165</v>
      </c>
      <c r="B166" s="8" t="s">
        <v>46</v>
      </c>
      <c r="C166" s="8" t="s">
        <v>164</v>
      </c>
      <c r="D166" s="8" t="s">
        <v>166</v>
      </c>
      <c r="E166" s="8" t="s">
        <v>12</v>
      </c>
      <c r="F166" s="8" t="s">
        <v>12</v>
      </c>
      <c r="G166" s="8"/>
      <c r="H166" s="8"/>
      <c r="I166" s="8"/>
      <c r="J166" s="8"/>
      <c r="K166" s="8"/>
      <c r="L166" s="9">
        <f>L167</f>
        <v>8835000</v>
      </c>
      <c r="M166" s="9">
        <f t="shared" ref="M166" si="43">M167</f>
        <v>3054304.2</v>
      </c>
      <c r="N166" s="9">
        <f t="shared" si="35"/>
        <v>34.570505942275041</v>
      </c>
    </row>
    <row r="167" spans="1:16" ht="77.25" customHeight="1" outlineLevel="4">
      <c r="A167" s="7" t="s">
        <v>76</v>
      </c>
      <c r="B167" s="8" t="s">
        <v>46</v>
      </c>
      <c r="C167" s="8" t="s">
        <v>164</v>
      </c>
      <c r="D167" s="8" t="s">
        <v>166</v>
      </c>
      <c r="E167" s="8" t="s">
        <v>77</v>
      </c>
      <c r="F167" s="8" t="s">
        <v>12</v>
      </c>
      <c r="G167" s="8"/>
      <c r="H167" s="8"/>
      <c r="I167" s="8"/>
      <c r="J167" s="8"/>
      <c r="K167" s="8"/>
      <c r="L167" s="9">
        <f>L168+L169+L170+L171+L172+L173+L174+L175+L176</f>
        <v>8835000</v>
      </c>
      <c r="M167" s="9">
        <f>M168+M169+M170+M171+M172+M173+M174+M175+M176</f>
        <v>3054304.2</v>
      </c>
      <c r="N167" s="9">
        <f t="shared" si="35"/>
        <v>34.570505942275041</v>
      </c>
    </row>
    <row r="168" spans="1:16" ht="21" customHeight="1" outlineLevel="5">
      <c r="A168" s="7" t="s">
        <v>21</v>
      </c>
      <c r="B168" s="8" t="s">
        <v>46</v>
      </c>
      <c r="C168" s="8" t="s">
        <v>164</v>
      </c>
      <c r="D168" s="8" t="s">
        <v>166</v>
      </c>
      <c r="E168" s="8" t="s">
        <v>77</v>
      </c>
      <c r="F168" s="8" t="s">
        <v>12</v>
      </c>
      <c r="G168" s="8"/>
      <c r="H168" s="8" t="s">
        <v>22</v>
      </c>
      <c r="I168" s="8"/>
      <c r="J168" s="8"/>
      <c r="K168" s="8"/>
      <c r="L168" s="9">
        <v>355000</v>
      </c>
      <c r="M168" s="9">
        <v>25700</v>
      </c>
      <c r="N168" s="9">
        <f t="shared" si="35"/>
        <v>7.2394366197183109</v>
      </c>
      <c r="P168" s="9">
        <f>P169+P170+P171+P172+P173+P174+P175+P176+P177</f>
        <v>0</v>
      </c>
    </row>
    <row r="169" spans="1:16" ht="16.5" customHeight="1" outlineLevel="5">
      <c r="A169" s="7" t="s">
        <v>25</v>
      </c>
      <c r="B169" s="8" t="s">
        <v>46</v>
      </c>
      <c r="C169" s="8" t="s">
        <v>164</v>
      </c>
      <c r="D169" s="8" t="s">
        <v>166</v>
      </c>
      <c r="E169" s="8" t="s">
        <v>77</v>
      </c>
      <c r="F169" s="8" t="s">
        <v>12</v>
      </c>
      <c r="G169" s="8"/>
      <c r="H169" s="8" t="s">
        <v>26</v>
      </c>
      <c r="I169" s="8"/>
      <c r="J169" s="8"/>
      <c r="K169" s="8"/>
      <c r="L169" s="9">
        <v>6000</v>
      </c>
      <c r="M169" s="9">
        <v>758.41</v>
      </c>
      <c r="N169" s="9">
        <f t="shared" si="35"/>
        <v>12.640166666666666</v>
      </c>
    </row>
    <row r="170" spans="1:16" ht="15" customHeight="1" outlineLevel="5">
      <c r="A170" s="7" t="s">
        <v>33</v>
      </c>
      <c r="B170" s="8" t="s">
        <v>46</v>
      </c>
      <c r="C170" s="8" t="s">
        <v>164</v>
      </c>
      <c r="D170" s="8" t="s">
        <v>166</v>
      </c>
      <c r="E170" s="8" t="s">
        <v>77</v>
      </c>
      <c r="F170" s="8" t="s">
        <v>12</v>
      </c>
      <c r="G170" s="8"/>
      <c r="H170" s="8" t="s">
        <v>34</v>
      </c>
      <c r="I170" s="8"/>
      <c r="J170" s="8"/>
      <c r="K170" s="8"/>
      <c r="L170" s="9">
        <v>75000</v>
      </c>
      <c r="M170" s="9">
        <v>10099.43</v>
      </c>
      <c r="N170" s="9">
        <f t="shared" si="35"/>
        <v>13.465906666666665</v>
      </c>
    </row>
    <row r="171" spans="1:16" ht="28.5" customHeight="1" outlineLevel="5">
      <c r="A171" s="7" t="s">
        <v>54</v>
      </c>
      <c r="B171" s="8" t="s">
        <v>46</v>
      </c>
      <c r="C171" s="8" t="s">
        <v>164</v>
      </c>
      <c r="D171" s="8" t="s">
        <v>166</v>
      </c>
      <c r="E171" s="8" t="s">
        <v>77</v>
      </c>
      <c r="F171" s="8" t="s">
        <v>12</v>
      </c>
      <c r="G171" s="8"/>
      <c r="H171" s="8" t="s">
        <v>55</v>
      </c>
      <c r="I171" s="8"/>
      <c r="J171" s="8"/>
      <c r="K171" s="8"/>
      <c r="L171" s="9">
        <v>2800000</v>
      </c>
      <c r="M171" s="9">
        <v>1522564.11</v>
      </c>
      <c r="N171" s="9">
        <f t="shared" si="35"/>
        <v>54.37728964285715</v>
      </c>
    </row>
    <row r="172" spans="1:16" ht="28.5" customHeight="1" outlineLevel="5">
      <c r="A172" s="7" t="s">
        <v>56</v>
      </c>
      <c r="B172" s="8" t="s">
        <v>46</v>
      </c>
      <c r="C172" s="8" t="s">
        <v>164</v>
      </c>
      <c r="D172" s="8" t="s">
        <v>166</v>
      </c>
      <c r="E172" s="8" t="s">
        <v>77</v>
      </c>
      <c r="F172" s="8" t="s">
        <v>12</v>
      </c>
      <c r="G172" s="8"/>
      <c r="H172" s="8" t="s">
        <v>57</v>
      </c>
      <c r="I172" s="8"/>
      <c r="J172" s="8"/>
      <c r="K172" s="8"/>
      <c r="L172" s="9">
        <v>250000</v>
      </c>
      <c r="M172" s="9">
        <v>234344.71</v>
      </c>
      <c r="N172" s="9">
        <f t="shared" si="35"/>
        <v>93.737883999999994</v>
      </c>
    </row>
    <row r="173" spans="1:16" ht="28.5" customHeight="1" outlineLevel="5">
      <c r="A173" s="7" t="s">
        <v>78</v>
      </c>
      <c r="B173" s="8" t="s">
        <v>46</v>
      </c>
      <c r="C173" s="8" t="s">
        <v>164</v>
      </c>
      <c r="D173" s="8" t="s">
        <v>166</v>
      </c>
      <c r="E173" s="8" t="s">
        <v>77</v>
      </c>
      <c r="F173" s="8" t="s">
        <v>12</v>
      </c>
      <c r="G173" s="8"/>
      <c r="H173" s="8" t="s">
        <v>79</v>
      </c>
      <c r="I173" s="8"/>
      <c r="J173" s="8"/>
      <c r="K173" s="8"/>
      <c r="L173" s="9">
        <v>500000</v>
      </c>
      <c r="M173" s="9">
        <v>10161.08</v>
      </c>
      <c r="N173" s="9">
        <f t="shared" si="35"/>
        <v>2.032216</v>
      </c>
    </row>
    <row r="174" spans="1:16" ht="28.5" customHeight="1" outlineLevel="5">
      <c r="A174" s="7" t="s">
        <v>37</v>
      </c>
      <c r="B174" s="8" t="s">
        <v>46</v>
      </c>
      <c r="C174" s="8" t="s">
        <v>164</v>
      </c>
      <c r="D174" s="8" t="s">
        <v>166</v>
      </c>
      <c r="E174" s="8" t="s">
        <v>77</v>
      </c>
      <c r="F174" s="8" t="s">
        <v>12</v>
      </c>
      <c r="G174" s="8"/>
      <c r="H174" s="8" t="s">
        <v>38</v>
      </c>
      <c r="I174" s="8"/>
      <c r="J174" s="8"/>
      <c r="K174" s="8"/>
      <c r="L174" s="9">
        <v>14000</v>
      </c>
      <c r="M174" s="9">
        <v>4653.79</v>
      </c>
      <c r="N174" s="9">
        <f t="shared" si="35"/>
        <v>33.24135714285714</v>
      </c>
    </row>
    <row r="175" spans="1:16" ht="16.5" customHeight="1" outlineLevel="5">
      <c r="A175" s="7" t="s">
        <v>43</v>
      </c>
      <c r="B175" s="8" t="s">
        <v>46</v>
      </c>
      <c r="C175" s="8" t="s">
        <v>164</v>
      </c>
      <c r="D175" s="8" t="s">
        <v>166</v>
      </c>
      <c r="E175" s="8" t="s">
        <v>77</v>
      </c>
      <c r="F175" s="8" t="s">
        <v>12</v>
      </c>
      <c r="G175" s="8"/>
      <c r="H175" s="8" t="s">
        <v>44</v>
      </c>
      <c r="I175" s="8"/>
      <c r="J175" s="8"/>
      <c r="K175" s="8"/>
      <c r="L175" s="9">
        <v>700000</v>
      </c>
      <c r="M175" s="9">
        <v>173763</v>
      </c>
      <c r="N175" s="9">
        <f t="shared" si="35"/>
        <v>24.823285714285714</v>
      </c>
    </row>
    <row r="176" spans="1:16" ht="15" customHeight="1" outlineLevel="5">
      <c r="A176" s="7" t="s">
        <v>167</v>
      </c>
      <c r="B176" s="8" t="s">
        <v>46</v>
      </c>
      <c r="C176" s="8" t="s">
        <v>164</v>
      </c>
      <c r="D176" s="8" t="s">
        <v>166</v>
      </c>
      <c r="E176" s="8" t="s">
        <v>77</v>
      </c>
      <c r="F176" s="8" t="s">
        <v>12</v>
      </c>
      <c r="G176" s="8"/>
      <c r="H176" s="8" t="s">
        <v>168</v>
      </c>
      <c r="I176" s="8"/>
      <c r="J176" s="8"/>
      <c r="K176" s="8"/>
      <c r="L176" s="9">
        <v>4135000</v>
      </c>
      <c r="M176" s="9">
        <v>1072259.67</v>
      </c>
      <c r="N176" s="9">
        <f t="shared" si="35"/>
        <v>25.931310036275697</v>
      </c>
    </row>
    <row r="177" spans="1:14" ht="71.25" customHeight="1" outlineLevel="3">
      <c r="A177" s="7" t="s">
        <v>169</v>
      </c>
      <c r="B177" s="8" t="s">
        <v>46</v>
      </c>
      <c r="C177" s="8" t="s">
        <v>164</v>
      </c>
      <c r="D177" s="8" t="s">
        <v>170</v>
      </c>
      <c r="E177" s="8" t="s">
        <v>12</v>
      </c>
      <c r="F177" s="8" t="s">
        <v>12</v>
      </c>
      <c r="G177" s="8"/>
      <c r="H177" s="8"/>
      <c r="I177" s="8"/>
      <c r="J177" s="8"/>
      <c r="K177" s="8"/>
      <c r="L177" s="9">
        <f>L178</f>
        <v>28459402</v>
      </c>
      <c r="M177" s="9">
        <f t="shared" ref="M177" si="44">M178</f>
        <v>5235250</v>
      </c>
      <c r="N177" s="9">
        <f t="shared" ref="N177:N208" si="45">M177/L177*100</f>
        <v>18.39550247752922</v>
      </c>
    </row>
    <row r="178" spans="1:14" ht="75" customHeight="1" outlineLevel="4">
      <c r="A178" s="7" t="s">
        <v>76</v>
      </c>
      <c r="B178" s="8" t="s">
        <v>46</v>
      </c>
      <c r="C178" s="8" t="s">
        <v>164</v>
      </c>
      <c r="D178" s="8" t="s">
        <v>170</v>
      </c>
      <c r="E178" s="8" t="s">
        <v>77</v>
      </c>
      <c r="F178" s="8" t="s">
        <v>12</v>
      </c>
      <c r="G178" s="8"/>
      <c r="H178" s="8"/>
      <c r="I178" s="8"/>
      <c r="J178" s="8"/>
      <c r="K178" s="8"/>
      <c r="L178" s="9">
        <f>L179+L180</f>
        <v>28459402</v>
      </c>
      <c r="M178" s="9">
        <f t="shared" ref="M178" si="46">M179+M180</f>
        <v>5235250</v>
      </c>
      <c r="N178" s="9">
        <f t="shared" si="45"/>
        <v>18.39550247752922</v>
      </c>
    </row>
    <row r="179" spans="1:14" ht="17.25" customHeight="1" outlineLevel="5">
      <c r="A179" s="7" t="s">
        <v>21</v>
      </c>
      <c r="B179" s="8" t="s">
        <v>46</v>
      </c>
      <c r="C179" s="8" t="s">
        <v>164</v>
      </c>
      <c r="D179" s="8" t="s">
        <v>170</v>
      </c>
      <c r="E179" s="8" t="s">
        <v>77</v>
      </c>
      <c r="F179" s="8" t="s">
        <v>12</v>
      </c>
      <c r="G179" s="8"/>
      <c r="H179" s="8" t="s">
        <v>22</v>
      </c>
      <c r="I179" s="8"/>
      <c r="J179" s="8"/>
      <c r="K179" s="8"/>
      <c r="L179" s="9">
        <v>21853000</v>
      </c>
      <c r="M179" s="9">
        <v>4117890</v>
      </c>
      <c r="N179" s="9">
        <f t="shared" si="45"/>
        <v>18.843591268933327</v>
      </c>
    </row>
    <row r="180" spans="1:14" ht="28.5" customHeight="1" outlineLevel="5">
      <c r="A180" s="7" t="s">
        <v>29</v>
      </c>
      <c r="B180" s="8" t="s">
        <v>46</v>
      </c>
      <c r="C180" s="8" t="s">
        <v>164</v>
      </c>
      <c r="D180" s="8" t="s">
        <v>170</v>
      </c>
      <c r="E180" s="8" t="s">
        <v>77</v>
      </c>
      <c r="F180" s="8" t="s">
        <v>12</v>
      </c>
      <c r="G180" s="8"/>
      <c r="H180" s="8" t="s">
        <v>30</v>
      </c>
      <c r="I180" s="8"/>
      <c r="J180" s="8"/>
      <c r="K180" s="8"/>
      <c r="L180" s="9">
        <v>6606402</v>
      </c>
      <c r="M180" s="9">
        <v>1117360</v>
      </c>
      <c r="N180" s="9">
        <f t="shared" si="45"/>
        <v>16.913291077351939</v>
      </c>
    </row>
    <row r="181" spans="1:14" ht="44.25" customHeight="1" outlineLevel="3">
      <c r="A181" s="7" t="s">
        <v>171</v>
      </c>
      <c r="B181" s="8" t="s">
        <v>46</v>
      </c>
      <c r="C181" s="8" t="s">
        <v>164</v>
      </c>
      <c r="D181" s="8" t="s">
        <v>172</v>
      </c>
      <c r="E181" s="8" t="s">
        <v>12</v>
      </c>
      <c r="F181" s="8" t="s">
        <v>12</v>
      </c>
      <c r="G181" s="8"/>
      <c r="H181" s="8"/>
      <c r="I181" s="8"/>
      <c r="J181" s="8"/>
      <c r="K181" s="8"/>
      <c r="L181" s="9">
        <f>L182</f>
        <v>175000</v>
      </c>
      <c r="M181" s="9">
        <f>M182</f>
        <v>39677.040000000001</v>
      </c>
      <c r="N181" s="9">
        <f t="shared" si="45"/>
        <v>22.672594285714286</v>
      </c>
    </row>
    <row r="182" spans="1:14" ht="28.5" customHeight="1" outlineLevel="4">
      <c r="A182" s="7" t="s">
        <v>106</v>
      </c>
      <c r="B182" s="8" t="s">
        <v>46</v>
      </c>
      <c r="C182" s="8" t="s">
        <v>164</v>
      </c>
      <c r="D182" s="8" t="s">
        <v>172</v>
      </c>
      <c r="E182" s="8" t="s">
        <v>107</v>
      </c>
      <c r="F182" s="8" t="s">
        <v>12</v>
      </c>
      <c r="G182" s="8"/>
      <c r="H182" s="8"/>
      <c r="I182" s="8"/>
      <c r="J182" s="8"/>
      <c r="K182" s="8"/>
      <c r="L182" s="9">
        <f>L183+L184</f>
        <v>175000</v>
      </c>
      <c r="M182" s="9">
        <f>M183+M184</f>
        <v>39677.040000000001</v>
      </c>
      <c r="N182" s="9">
        <f t="shared" si="45"/>
        <v>22.672594285714286</v>
      </c>
    </row>
    <row r="183" spans="1:14" ht="28.5" customHeight="1" outlineLevel="5">
      <c r="A183" s="7" t="s">
        <v>56</v>
      </c>
      <c r="B183" s="8" t="s">
        <v>46</v>
      </c>
      <c r="C183" s="8" t="s">
        <v>164</v>
      </c>
      <c r="D183" s="8" t="s">
        <v>172</v>
      </c>
      <c r="E183" s="8" t="s">
        <v>107</v>
      </c>
      <c r="F183" s="8" t="s">
        <v>12</v>
      </c>
      <c r="G183" s="8"/>
      <c r="H183" s="8" t="s">
        <v>57</v>
      </c>
      <c r="I183" s="8"/>
      <c r="J183" s="8"/>
      <c r="K183" s="8"/>
      <c r="L183" s="9">
        <v>85000</v>
      </c>
      <c r="M183" s="9">
        <v>18941.04</v>
      </c>
      <c r="N183" s="9">
        <f t="shared" si="45"/>
        <v>22.283576470588237</v>
      </c>
    </row>
    <row r="184" spans="1:14" ht="28.5" customHeight="1" outlineLevel="5">
      <c r="A184" s="7" t="s">
        <v>78</v>
      </c>
      <c r="B184" s="8" t="s">
        <v>46</v>
      </c>
      <c r="C184" s="8" t="s">
        <v>164</v>
      </c>
      <c r="D184" s="8" t="s">
        <v>172</v>
      </c>
      <c r="E184" s="8" t="s">
        <v>107</v>
      </c>
      <c r="F184" s="8" t="s">
        <v>12</v>
      </c>
      <c r="G184" s="8"/>
      <c r="H184" s="8" t="s">
        <v>79</v>
      </c>
      <c r="I184" s="8"/>
      <c r="J184" s="8"/>
      <c r="K184" s="8"/>
      <c r="L184" s="9">
        <v>90000</v>
      </c>
      <c r="M184" s="9">
        <v>20736</v>
      </c>
      <c r="N184" s="9">
        <f t="shared" si="45"/>
        <v>23.04</v>
      </c>
    </row>
    <row r="185" spans="1:14" ht="15" customHeight="1" outlineLevel="2">
      <c r="A185" s="7" t="s">
        <v>173</v>
      </c>
      <c r="B185" s="8" t="s">
        <v>46</v>
      </c>
      <c r="C185" s="8" t="s">
        <v>174</v>
      </c>
      <c r="D185" s="8" t="s">
        <v>11</v>
      </c>
      <c r="E185" s="8" t="s">
        <v>12</v>
      </c>
      <c r="F185" s="8" t="s">
        <v>12</v>
      </c>
      <c r="G185" s="8"/>
      <c r="H185" s="8"/>
      <c r="I185" s="8"/>
      <c r="J185" s="8"/>
      <c r="K185" s="8"/>
      <c r="L185" s="9">
        <f>L186+L199+L206+L209+L213</f>
        <v>48535458</v>
      </c>
      <c r="M185" s="9">
        <f t="shared" ref="M185" si="47">M186+M199+M206+M209+M213</f>
        <v>11433190.970000001</v>
      </c>
      <c r="N185" s="9">
        <f t="shared" si="45"/>
        <v>23.556367738406838</v>
      </c>
    </row>
    <row r="186" spans="1:14" ht="15.75" customHeight="1" outlineLevel="3">
      <c r="A186" s="7" t="s">
        <v>175</v>
      </c>
      <c r="B186" s="8" t="s">
        <v>46</v>
      </c>
      <c r="C186" s="8" t="s">
        <v>174</v>
      </c>
      <c r="D186" s="8" t="s">
        <v>176</v>
      </c>
      <c r="E186" s="8" t="s">
        <v>12</v>
      </c>
      <c r="F186" s="8" t="s">
        <v>12</v>
      </c>
      <c r="G186" s="8"/>
      <c r="H186" s="8"/>
      <c r="I186" s="8"/>
      <c r="J186" s="8"/>
      <c r="K186" s="8"/>
      <c r="L186" s="9">
        <f>L187</f>
        <v>12841000</v>
      </c>
      <c r="M186" s="9">
        <f t="shared" ref="M186" si="48">M187</f>
        <v>4665783.1900000004</v>
      </c>
      <c r="N186" s="9">
        <f t="shared" si="45"/>
        <v>36.335045479324037</v>
      </c>
    </row>
    <row r="187" spans="1:14" ht="78" customHeight="1" outlineLevel="4">
      <c r="A187" s="7" t="s">
        <v>76</v>
      </c>
      <c r="B187" s="8" t="s">
        <v>46</v>
      </c>
      <c r="C187" s="8" t="s">
        <v>174</v>
      </c>
      <c r="D187" s="8" t="s">
        <v>176</v>
      </c>
      <c r="E187" s="8" t="s">
        <v>77</v>
      </c>
      <c r="F187" s="8" t="s">
        <v>12</v>
      </c>
      <c r="G187" s="8"/>
      <c r="H187" s="8"/>
      <c r="I187" s="8"/>
      <c r="J187" s="8"/>
      <c r="K187" s="8"/>
      <c r="L187" s="9">
        <f>L188+L189+L190+L191+L192+L193+L194+L195+L196+L197+L198</f>
        <v>12841000</v>
      </c>
      <c r="M187" s="9">
        <f t="shared" ref="M187" si="49">M188+M189+M190+M191+M192+M193+M194+M195+M196+M197+M198</f>
        <v>4665783.1900000004</v>
      </c>
      <c r="N187" s="9">
        <f t="shared" si="45"/>
        <v>36.335045479324037</v>
      </c>
    </row>
    <row r="188" spans="1:14" ht="16.5" customHeight="1" outlineLevel="5">
      <c r="A188" s="7" t="s">
        <v>21</v>
      </c>
      <c r="B188" s="8" t="s">
        <v>46</v>
      </c>
      <c r="C188" s="8" t="s">
        <v>174</v>
      </c>
      <c r="D188" s="8" t="s">
        <v>176</v>
      </c>
      <c r="E188" s="8" t="s">
        <v>77</v>
      </c>
      <c r="F188" s="8" t="s">
        <v>12</v>
      </c>
      <c r="G188" s="8"/>
      <c r="H188" s="8" t="s">
        <v>22</v>
      </c>
      <c r="I188" s="8"/>
      <c r="J188" s="8"/>
      <c r="K188" s="8"/>
      <c r="L188" s="9">
        <v>4318000</v>
      </c>
      <c r="M188" s="9">
        <v>845000</v>
      </c>
      <c r="N188" s="9">
        <f t="shared" si="45"/>
        <v>19.569245020842981</v>
      </c>
    </row>
    <row r="189" spans="1:14" ht="15" customHeight="1" outlineLevel="5">
      <c r="A189" s="7" t="s">
        <v>25</v>
      </c>
      <c r="B189" s="8" t="s">
        <v>46</v>
      </c>
      <c r="C189" s="8" t="s">
        <v>174</v>
      </c>
      <c r="D189" s="8" t="s">
        <v>176</v>
      </c>
      <c r="E189" s="8" t="s">
        <v>77</v>
      </c>
      <c r="F189" s="8" t="s">
        <v>12</v>
      </c>
      <c r="G189" s="8"/>
      <c r="H189" s="8" t="s">
        <v>26</v>
      </c>
      <c r="I189" s="8"/>
      <c r="J189" s="8"/>
      <c r="K189" s="8"/>
      <c r="L189" s="9">
        <v>1000</v>
      </c>
      <c r="M189" s="9">
        <v>143.55000000000001</v>
      </c>
      <c r="N189" s="9">
        <f t="shared" si="45"/>
        <v>14.355</v>
      </c>
    </row>
    <row r="190" spans="1:14" ht="28.5" customHeight="1" outlineLevel="5">
      <c r="A190" s="7" t="s">
        <v>29</v>
      </c>
      <c r="B190" s="8" t="s">
        <v>46</v>
      </c>
      <c r="C190" s="8" t="s">
        <v>174</v>
      </c>
      <c r="D190" s="8" t="s">
        <v>176</v>
      </c>
      <c r="E190" s="8" t="s">
        <v>77</v>
      </c>
      <c r="F190" s="8" t="s">
        <v>12</v>
      </c>
      <c r="G190" s="8"/>
      <c r="H190" s="8" t="s">
        <v>30</v>
      </c>
      <c r="I190" s="8"/>
      <c r="J190" s="8"/>
      <c r="K190" s="8"/>
      <c r="L190" s="9">
        <v>1180000</v>
      </c>
      <c r="M190" s="9">
        <v>227500</v>
      </c>
      <c r="N190" s="9">
        <f t="shared" si="45"/>
        <v>19.279661016949152</v>
      </c>
    </row>
    <row r="191" spans="1:14" ht="15" customHeight="1" outlineLevel="5">
      <c r="A191" s="7" t="s">
        <v>33</v>
      </c>
      <c r="B191" s="8" t="s">
        <v>46</v>
      </c>
      <c r="C191" s="8" t="s">
        <v>174</v>
      </c>
      <c r="D191" s="8" t="s">
        <v>176</v>
      </c>
      <c r="E191" s="8" t="s">
        <v>77</v>
      </c>
      <c r="F191" s="8" t="s">
        <v>12</v>
      </c>
      <c r="G191" s="8"/>
      <c r="H191" s="8" t="s">
        <v>34</v>
      </c>
      <c r="I191" s="8"/>
      <c r="J191" s="8"/>
      <c r="K191" s="8"/>
      <c r="L191" s="9">
        <v>51000</v>
      </c>
      <c r="M191" s="9">
        <v>12392.1</v>
      </c>
      <c r="N191" s="9">
        <f t="shared" si="45"/>
        <v>24.298235294117649</v>
      </c>
    </row>
    <row r="192" spans="1:14" ht="28.5" customHeight="1" outlineLevel="5">
      <c r="A192" s="7" t="s">
        <v>54</v>
      </c>
      <c r="B192" s="8" t="s">
        <v>46</v>
      </c>
      <c r="C192" s="8" t="s">
        <v>174</v>
      </c>
      <c r="D192" s="8" t="s">
        <v>176</v>
      </c>
      <c r="E192" s="8" t="s">
        <v>77</v>
      </c>
      <c r="F192" s="8" t="s">
        <v>12</v>
      </c>
      <c r="G192" s="8"/>
      <c r="H192" s="8" t="s">
        <v>55</v>
      </c>
      <c r="I192" s="8"/>
      <c r="J192" s="8"/>
      <c r="K192" s="8"/>
      <c r="L192" s="9">
        <v>4186000</v>
      </c>
      <c r="M192" s="9">
        <v>2751671.25</v>
      </c>
      <c r="N192" s="9">
        <f t="shared" si="45"/>
        <v>65.735099139990453</v>
      </c>
    </row>
    <row r="193" spans="1:15" ht="28.5" customHeight="1" outlineLevel="5">
      <c r="A193" s="7" t="s">
        <v>56</v>
      </c>
      <c r="B193" s="8" t="s">
        <v>46</v>
      </c>
      <c r="C193" s="8" t="s">
        <v>174</v>
      </c>
      <c r="D193" s="8" t="s">
        <v>176</v>
      </c>
      <c r="E193" s="8" t="s">
        <v>77</v>
      </c>
      <c r="F193" s="8" t="s">
        <v>12</v>
      </c>
      <c r="G193" s="8"/>
      <c r="H193" s="8" t="s">
        <v>57</v>
      </c>
      <c r="I193" s="8"/>
      <c r="J193" s="8"/>
      <c r="K193" s="8"/>
      <c r="L193" s="9">
        <v>400000</v>
      </c>
      <c r="M193" s="9">
        <v>199548.25</v>
      </c>
      <c r="N193" s="9">
        <f t="shared" si="45"/>
        <v>49.887062499999999</v>
      </c>
    </row>
    <row r="194" spans="1:15" ht="28.5" customHeight="1" outlineLevel="5">
      <c r="A194" s="7" t="s">
        <v>78</v>
      </c>
      <c r="B194" s="8" t="s">
        <v>46</v>
      </c>
      <c r="C194" s="8" t="s">
        <v>174</v>
      </c>
      <c r="D194" s="8" t="s">
        <v>176</v>
      </c>
      <c r="E194" s="8" t="s">
        <v>77</v>
      </c>
      <c r="F194" s="8" t="s">
        <v>12</v>
      </c>
      <c r="G194" s="8"/>
      <c r="H194" s="8" t="s">
        <v>79</v>
      </c>
      <c r="I194" s="8"/>
      <c r="J194" s="8"/>
      <c r="K194" s="8"/>
      <c r="L194" s="9">
        <v>800000</v>
      </c>
      <c r="M194" s="9">
        <v>205395.34</v>
      </c>
      <c r="N194" s="9">
        <f t="shared" si="45"/>
        <v>25.674417500000001</v>
      </c>
    </row>
    <row r="195" spans="1:15" ht="15" customHeight="1" outlineLevel="5">
      <c r="A195" s="7" t="s">
        <v>167</v>
      </c>
      <c r="B195" s="8" t="s">
        <v>46</v>
      </c>
      <c r="C195" s="8" t="s">
        <v>174</v>
      </c>
      <c r="D195" s="8" t="s">
        <v>176</v>
      </c>
      <c r="E195" s="8" t="s">
        <v>77</v>
      </c>
      <c r="F195" s="8" t="s">
        <v>12</v>
      </c>
      <c r="G195" s="8"/>
      <c r="H195" s="8" t="s">
        <v>177</v>
      </c>
      <c r="I195" s="8"/>
      <c r="J195" s="8"/>
      <c r="K195" s="8"/>
      <c r="L195" s="9">
        <v>715000</v>
      </c>
      <c r="M195" s="9">
        <v>146266.5</v>
      </c>
      <c r="N195" s="9">
        <f t="shared" si="45"/>
        <v>20.456853146853145</v>
      </c>
    </row>
    <row r="196" spans="1:15" ht="28.5" customHeight="1" outlineLevel="5">
      <c r="A196" s="7" t="s">
        <v>37</v>
      </c>
      <c r="B196" s="8" t="s">
        <v>46</v>
      </c>
      <c r="C196" s="8" t="s">
        <v>174</v>
      </c>
      <c r="D196" s="8" t="s">
        <v>176</v>
      </c>
      <c r="E196" s="8" t="s">
        <v>77</v>
      </c>
      <c r="F196" s="8" t="s">
        <v>12</v>
      </c>
      <c r="G196" s="8"/>
      <c r="H196" s="8" t="s">
        <v>38</v>
      </c>
      <c r="I196" s="8"/>
      <c r="J196" s="8"/>
      <c r="K196" s="8"/>
      <c r="L196" s="9">
        <v>40000</v>
      </c>
      <c r="M196" s="9">
        <v>10007.200000000001</v>
      </c>
      <c r="N196" s="9">
        <f t="shared" si="45"/>
        <v>25.018000000000001</v>
      </c>
    </row>
    <row r="197" spans="1:15" ht="17.25" customHeight="1" outlineLevel="5">
      <c r="A197" s="7" t="s">
        <v>43</v>
      </c>
      <c r="B197" s="8" t="s">
        <v>46</v>
      </c>
      <c r="C197" s="8" t="s">
        <v>174</v>
      </c>
      <c r="D197" s="8" t="s">
        <v>176</v>
      </c>
      <c r="E197" s="8" t="s">
        <v>77</v>
      </c>
      <c r="F197" s="8" t="s">
        <v>12</v>
      </c>
      <c r="G197" s="8"/>
      <c r="H197" s="8" t="s">
        <v>44</v>
      </c>
      <c r="I197" s="8"/>
      <c r="J197" s="8"/>
      <c r="K197" s="8"/>
      <c r="L197" s="9">
        <v>1100000</v>
      </c>
      <c r="M197" s="9">
        <v>267859</v>
      </c>
      <c r="N197" s="9">
        <f t="shared" si="45"/>
        <v>24.35081818181818</v>
      </c>
    </row>
    <row r="198" spans="1:15" ht="29.25" customHeight="1" outlineLevel="5">
      <c r="A198" s="7" t="s">
        <v>80</v>
      </c>
      <c r="B198" s="8" t="s">
        <v>46</v>
      </c>
      <c r="C198" s="8" t="s">
        <v>174</v>
      </c>
      <c r="D198" s="8" t="s">
        <v>176</v>
      </c>
      <c r="E198" s="8" t="s">
        <v>77</v>
      </c>
      <c r="F198" s="8" t="s">
        <v>12</v>
      </c>
      <c r="G198" s="8"/>
      <c r="H198" s="8" t="s">
        <v>81</v>
      </c>
      <c r="I198" s="8"/>
      <c r="J198" s="8"/>
      <c r="K198" s="8"/>
      <c r="L198" s="9">
        <v>50000</v>
      </c>
      <c r="M198" s="9">
        <v>0</v>
      </c>
      <c r="N198" s="9">
        <f t="shared" si="45"/>
        <v>0</v>
      </c>
      <c r="O198" s="12">
        <f>M188+M191+M192+M193+M194+M195+M197</f>
        <v>4428132.4399999995</v>
      </c>
    </row>
    <row r="199" spans="1:15" ht="90" customHeight="1" outlineLevel="3">
      <c r="A199" s="7" t="s">
        <v>178</v>
      </c>
      <c r="B199" s="8" t="s">
        <v>46</v>
      </c>
      <c r="C199" s="8" t="s">
        <v>174</v>
      </c>
      <c r="D199" s="8" t="s">
        <v>179</v>
      </c>
      <c r="E199" s="8" t="s">
        <v>12</v>
      </c>
      <c r="F199" s="8" t="s">
        <v>12</v>
      </c>
      <c r="G199" s="8"/>
      <c r="H199" s="8"/>
      <c r="I199" s="8"/>
      <c r="J199" s="8"/>
      <c r="K199" s="8"/>
      <c r="L199" s="9">
        <f>L200</f>
        <v>35564058</v>
      </c>
      <c r="M199" s="9">
        <f t="shared" ref="M199" si="50">M200</f>
        <v>6737500</v>
      </c>
      <c r="N199" s="9">
        <f t="shared" si="45"/>
        <v>18.944688482962206</v>
      </c>
    </row>
    <row r="200" spans="1:15" ht="75.75" customHeight="1" outlineLevel="4">
      <c r="A200" s="7" t="s">
        <v>76</v>
      </c>
      <c r="B200" s="8" t="s">
        <v>46</v>
      </c>
      <c r="C200" s="8" t="s">
        <v>174</v>
      </c>
      <c r="D200" s="8" t="s">
        <v>179</v>
      </c>
      <c r="E200" s="8" t="s">
        <v>77</v>
      </c>
      <c r="F200" s="8" t="s">
        <v>12</v>
      </c>
      <c r="G200" s="8"/>
      <c r="H200" s="8"/>
      <c r="I200" s="8"/>
      <c r="J200" s="8"/>
      <c r="K200" s="8"/>
      <c r="L200" s="9">
        <f>L201+L202</f>
        <v>35564058</v>
      </c>
      <c r="M200" s="9">
        <f t="shared" ref="M200" si="51">M201+M202</f>
        <v>6737500</v>
      </c>
      <c r="N200" s="9">
        <f t="shared" si="45"/>
        <v>18.944688482962206</v>
      </c>
    </row>
    <row r="201" spans="1:15" ht="18.75" customHeight="1" outlineLevel="5">
      <c r="A201" s="7" t="s">
        <v>21</v>
      </c>
      <c r="B201" s="8" t="s">
        <v>46</v>
      </c>
      <c r="C201" s="8" t="s">
        <v>174</v>
      </c>
      <c r="D201" s="8" t="s">
        <v>179</v>
      </c>
      <c r="E201" s="8" t="s">
        <v>77</v>
      </c>
      <c r="F201" s="8" t="s">
        <v>12</v>
      </c>
      <c r="G201" s="8"/>
      <c r="H201" s="8" t="s">
        <v>22</v>
      </c>
      <c r="I201" s="8"/>
      <c r="J201" s="8"/>
      <c r="K201" s="8"/>
      <c r="L201" s="9">
        <v>27378000</v>
      </c>
      <c r="M201" s="9">
        <v>4883000</v>
      </c>
      <c r="N201" s="9">
        <f t="shared" si="45"/>
        <v>17.835488348308861</v>
      </c>
    </row>
    <row r="202" spans="1:15" ht="27.75" customHeight="1" outlineLevel="5">
      <c r="A202" s="7" t="s">
        <v>29</v>
      </c>
      <c r="B202" s="8" t="s">
        <v>46</v>
      </c>
      <c r="C202" s="8" t="s">
        <v>174</v>
      </c>
      <c r="D202" s="8" t="s">
        <v>179</v>
      </c>
      <c r="E202" s="8" t="s">
        <v>77</v>
      </c>
      <c r="F202" s="8" t="s">
        <v>12</v>
      </c>
      <c r="G202" s="8"/>
      <c r="H202" s="8" t="s">
        <v>30</v>
      </c>
      <c r="I202" s="8"/>
      <c r="J202" s="8"/>
      <c r="K202" s="8"/>
      <c r="L202" s="9">
        <v>8186058</v>
      </c>
      <c r="M202" s="9">
        <v>1854500</v>
      </c>
      <c r="N202" s="9">
        <f t="shared" si="45"/>
        <v>22.654371615739834</v>
      </c>
      <c r="O202" s="12">
        <f>M201+M202</f>
        <v>6737500</v>
      </c>
    </row>
    <row r="203" spans="1:15" ht="57" hidden="1" customHeight="1" outlineLevel="3">
      <c r="A203" s="7" t="s">
        <v>180</v>
      </c>
      <c r="B203" s="8" t="s">
        <v>46</v>
      </c>
      <c r="C203" s="8" t="s">
        <v>174</v>
      </c>
      <c r="D203" s="8" t="s">
        <v>181</v>
      </c>
      <c r="E203" s="8" t="s">
        <v>12</v>
      </c>
      <c r="F203" s="8" t="s">
        <v>12</v>
      </c>
      <c r="G203" s="8"/>
      <c r="H203" s="8"/>
      <c r="I203" s="8"/>
      <c r="J203" s="8"/>
      <c r="K203" s="8"/>
      <c r="L203" s="9">
        <v>0</v>
      </c>
      <c r="M203" s="9">
        <v>0</v>
      </c>
      <c r="N203" s="9" t="e">
        <f t="shared" si="45"/>
        <v>#DIV/0!</v>
      </c>
    </row>
    <row r="204" spans="1:15" ht="28.5" hidden="1" customHeight="1" outlineLevel="4">
      <c r="A204" s="7" t="s">
        <v>106</v>
      </c>
      <c r="B204" s="8" t="s">
        <v>46</v>
      </c>
      <c r="C204" s="8" t="s">
        <v>174</v>
      </c>
      <c r="D204" s="8" t="s">
        <v>181</v>
      </c>
      <c r="E204" s="8" t="s">
        <v>107</v>
      </c>
      <c r="F204" s="8" t="s">
        <v>12</v>
      </c>
      <c r="G204" s="8"/>
      <c r="H204" s="8"/>
      <c r="I204" s="8"/>
      <c r="J204" s="8"/>
      <c r="K204" s="8"/>
      <c r="L204" s="9">
        <v>0</v>
      </c>
      <c r="M204" s="9">
        <v>0</v>
      </c>
      <c r="N204" s="9" t="e">
        <f t="shared" si="45"/>
        <v>#DIV/0!</v>
      </c>
    </row>
    <row r="205" spans="1:15" ht="15" hidden="1" customHeight="1" outlineLevel="5">
      <c r="A205" s="7" t="s">
        <v>167</v>
      </c>
      <c r="B205" s="8" t="s">
        <v>46</v>
      </c>
      <c r="C205" s="8" t="s">
        <v>174</v>
      </c>
      <c r="D205" s="8" t="s">
        <v>181</v>
      </c>
      <c r="E205" s="8" t="s">
        <v>107</v>
      </c>
      <c r="F205" s="8" t="s">
        <v>12</v>
      </c>
      <c r="G205" s="8"/>
      <c r="H205" s="8" t="s">
        <v>177</v>
      </c>
      <c r="I205" s="8"/>
      <c r="J205" s="8"/>
      <c r="K205" s="8"/>
      <c r="L205" s="9">
        <v>0</v>
      </c>
      <c r="M205" s="9">
        <v>0</v>
      </c>
      <c r="N205" s="9" t="e">
        <f t="shared" si="45"/>
        <v>#DIV/0!</v>
      </c>
    </row>
    <row r="206" spans="1:15" ht="28.5" customHeight="1" outlineLevel="3" collapsed="1">
      <c r="A206" s="7" t="s">
        <v>182</v>
      </c>
      <c r="B206" s="8" t="s">
        <v>46</v>
      </c>
      <c r="C206" s="8" t="s">
        <v>174</v>
      </c>
      <c r="D206" s="8" t="s">
        <v>183</v>
      </c>
      <c r="E206" s="8" t="s">
        <v>12</v>
      </c>
      <c r="F206" s="8" t="s">
        <v>12</v>
      </c>
      <c r="G206" s="8"/>
      <c r="H206" s="8"/>
      <c r="I206" s="8"/>
      <c r="J206" s="8"/>
      <c r="K206" s="8"/>
      <c r="L206" s="9">
        <f>L207</f>
        <v>10000</v>
      </c>
      <c r="M206" s="9">
        <f t="shared" ref="M206" si="52">M207</f>
        <v>0</v>
      </c>
      <c r="N206" s="9">
        <f t="shared" si="45"/>
        <v>0</v>
      </c>
    </row>
    <row r="207" spans="1:15" ht="28.5" customHeight="1" outlineLevel="4">
      <c r="A207" s="7" t="s">
        <v>106</v>
      </c>
      <c r="B207" s="8" t="s">
        <v>46</v>
      </c>
      <c r="C207" s="8" t="s">
        <v>174</v>
      </c>
      <c r="D207" s="8" t="s">
        <v>183</v>
      </c>
      <c r="E207" s="8" t="s">
        <v>107</v>
      </c>
      <c r="F207" s="8" t="s">
        <v>12</v>
      </c>
      <c r="G207" s="8"/>
      <c r="H207" s="8"/>
      <c r="I207" s="8"/>
      <c r="J207" s="8"/>
      <c r="K207" s="8"/>
      <c r="L207" s="9">
        <f>L208</f>
        <v>10000</v>
      </c>
      <c r="M207" s="9">
        <f t="shared" ref="M207" si="53">M208</f>
        <v>0</v>
      </c>
      <c r="N207" s="9">
        <f t="shared" si="45"/>
        <v>0</v>
      </c>
    </row>
    <row r="208" spans="1:15" ht="30" customHeight="1" outlineLevel="5">
      <c r="A208" s="7" t="s">
        <v>80</v>
      </c>
      <c r="B208" s="8" t="s">
        <v>46</v>
      </c>
      <c r="C208" s="8" t="s">
        <v>174</v>
      </c>
      <c r="D208" s="8" t="s">
        <v>183</v>
      </c>
      <c r="E208" s="8" t="s">
        <v>107</v>
      </c>
      <c r="F208" s="8" t="s">
        <v>12</v>
      </c>
      <c r="G208" s="8"/>
      <c r="H208" s="8" t="s">
        <v>81</v>
      </c>
      <c r="I208" s="8"/>
      <c r="J208" s="8"/>
      <c r="K208" s="8"/>
      <c r="L208" s="9">
        <v>10000</v>
      </c>
      <c r="M208" s="9">
        <v>0</v>
      </c>
      <c r="N208" s="9">
        <f t="shared" si="45"/>
        <v>0</v>
      </c>
    </row>
    <row r="209" spans="1:14" ht="51.75" customHeight="1" outlineLevel="3">
      <c r="A209" s="7" t="s">
        <v>171</v>
      </c>
      <c r="B209" s="8" t="s">
        <v>46</v>
      </c>
      <c r="C209" s="8" t="s">
        <v>174</v>
      </c>
      <c r="D209" s="8" t="s">
        <v>172</v>
      </c>
      <c r="E209" s="8" t="s">
        <v>12</v>
      </c>
      <c r="F209" s="8" t="s">
        <v>12</v>
      </c>
      <c r="G209" s="8"/>
      <c r="H209" s="8"/>
      <c r="I209" s="8"/>
      <c r="J209" s="8"/>
      <c r="K209" s="8"/>
      <c r="L209" s="9">
        <f>L210</f>
        <v>112000</v>
      </c>
      <c r="M209" s="9">
        <f t="shared" ref="M209" si="54">M210</f>
        <v>27807.78</v>
      </c>
      <c r="N209" s="9">
        <f t="shared" ref="N209:N240" si="55">M209/L209*100</f>
        <v>24.828375000000001</v>
      </c>
    </row>
    <row r="210" spans="1:14" ht="28.5" customHeight="1" outlineLevel="4">
      <c r="A210" s="7" t="s">
        <v>106</v>
      </c>
      <c r="B210" s="8" t="s">
        <v>46</v>
      </c>
      <c r="C210" s="8" t="s">
        <v>174</v>
      </c>
      <c r="D210" s="8" t="s">
        <v>172</v>
      </c>
      <c r="E210" s="8" t="s">
        <v>107</v>
      </c>
      <c r="F210" s="8" t="s">
        <v>12</v>
      </c>
      <c r="G210" s="8"/>
      <c r="H210" s="8"/>
      <c r="I210" s="8"/>
      <c r="J210" s="8"/>
      <c r="K210" s="8"/>
      <c r="L210" s="9">
        <f>L211+L212</f>
        <v>112000</v>
      </c>
      <c r="M210" s="9">
        <f t="shared" ref="M210" si="56">M211+M212</f>
        <v>27807.78</v>
      </c>
      <c r="N210" s="9">
        <f t="shared" si="55"/>
        <v>24.828375000000001</v>
      </c>
    </row>
    <row r="211" spans="1:14" ht="28.5" customHeight="1" outlineLevel="5">
      <c r="A211" s="7" t="s">
        <v>56</v>
      </c>
      <c r="B211" s="8" t="s">
        <v>46</v>
      </c>
      <c r="C211" s="8" t="s">
        <v>174</v>
      </c>
      <c r="D211" s="8" t="s">
        <v>172</v>
      </c>
      <c r="E211" s="8" t="s">
        <v>107</v>
      </c>
      <c r="F211" s="8" t="s">
        <v>12</v>
      </c>
      <c r="G211" s="8"/>
      <c r="H211" s="8" t="s">
        <v>57</v>
      </c>
      <c r="I211" s="8"/>
      <c r="J211" s="8"/>
      <c r="K211" s="8"/>
      <c r="L211" s="9">
        <v>41000</v>
      </c>
      <c r="M211" s="9">
        <v>12255.78</v>
      </c>
      <c r="N211" s="9">
        <f t="shared" si="55"/>
        <v>29.892146341463416</v>
      </c>
    </row>
    <row r="212" spans="1:14" ht="28.5" customHeight="1" outlineLevel="5">
      <c r="A212" s="7" t="s">
        <v>78</v>
      </c>
      <c r="B212" s="8" t="s">
        <v>46</v>
      </c>
      <c r="C212" s="8" t="s">
        <v>174</v>
      </c>
      <c r="D212" s="8" t="s">
        <v>172</v>
      </c>
      <c r="E212" s="8" t="s">
        <v>107</v>
      </c>
      <c r="F212" s="8" t="s">
        <v>12</v>
      </c>
      <c r="G212" s="8"/>
      <c r="H212" s="8" t="s">
        <v>79</v>
      </c>
      <c r="I212" s="8"/>
      <c r="J212" s="8"/>
      <c r="K212" s="8"/>
      <c r="L212" s="9">
        <v>71000</v>
      </c>
      <c r="M212" s="9">
        <v>15552</v>
      </c>
      <c r="N212" s="9">
        <f t="shared" si="55"/>
        <v>21.904225352112679</v>
      </c>
    </row>
    <row r="213" spans="1:14" ht="90.75" customHeight="1" outlineLevel="3">
      <c r="A213" s="7" t="s">
        <v>184</v>
      </c>
      <c r="B213" s="8" t="s">
        <v>46</v>
      </c>
      <c r="C213" s="8" t="s">
        <v>174</v>
      </c>
      <c r="D213" s="8" t="s">
        <v>185</v>
      </c>
      <c r="E213" s="8" t="s">
        <v>12</v>
      </c>
      <c r="F213" s="8" t="s">
        <v>12</v>
      </c>
      <c r="G213" s="8"/>
      <c r="H213" s="8"/>
      <c r="I213" s="8"/>
      <c r="J213" s="8"/>
      <c r="K213" s="8"/>
      <c r="L213" s="9">
        <f>L214</f>
        <v>8400</v>
      </c>
      <c r="M213" s="9">
        <f t="shared" ref="M213" si="57">M214</f>
        <v>2100</v>
      </c>
      <c r="N213" s="9">
        <f t="shared" si="55"/>
        <v>25</v>
      </c>
    </row>
    <row r="214" spans="1:14" ht="45.75" customHeight="1" outlineLevel="4">
      <c r="A214" s="7" t="s">
        <v>186</v>
      </c>
      <c r="B214" s="8" t="s">
        <v>46</v>
      </c>
      <c r="C214" s="8" t="s">
        <v>174</v>
      </c>
      <c r="D214" s="8" t="s">
        <v>185</v>
      </c>
      <c r="E214" s="8" t="s">
        <v>187</v>
      </c>
      <c r="F214" s="8" t="s">
        <v>12</v>
      </c>
      <c r="G214" s="8"/>
      <c r="H214" s="8"/>
      <c r="I214" s="8"/>
      <c r="J214" s="8"/>
      <c r="K214" s="8"/>
      <c r="L214" s="9">
        <f>L215</f>
        <v>8400</v>
      </c>
      <c r="M214" s="9">
        <v>2100</v>
      </c>
      <c r="N214" s="9">
        <f t="shared" si="55"/>
        <v>25</v>
      </c>
    </row>
    <row r="215" spans="1:14" ht="48" customHeight="1" outlineLevel="5">
      <c r="A215" s="7" t="s">
        <v>188</v>
      </c>
      <c r="B215" s="8" t="s">
        <v>46</v>
      </c>
      <c r="C215" s="8" t="s">
        <v>174</v>
      </c>
      <c r="D215" s="8" t="s">
        <v>185</v>
      </c>
      <c r="E215" s="8" t="s">
        <v>187</v>
      </c>
      <c r="F215" s="8" t="s">
        <v>12</v>
      </c>
      <c r="G215" s="8"/>
      <c r="H215" s="8" t="s">
        <v>189</v>
      </c>
      <c r="I215" s="8"/>
      <c r="J215" s="8"/>
      <c r="K215" s="8"/>
      <c r="L215" s="9">
        <v>8400</v>
      </c>
      <c r="M215" s="9">
        <v>2100</v>
      </c>
      <c r="N215" s="9">
        <f t="shared" si="55"/>
        <v>25</v>
      </c>
    </row>
    <row r="216" spans="1:14" ht="15" customHeight="1" outlineLevel="2">
      <c r="A216" s="7" t="s">
        <v>190</v>
      </c>
      <c r="B216" s="8" t="s">
        <v>46</v>
      </c>
      <c r="C216" s="8" t="s">
        <v>191</v>
      </c>
      <c r="D216" s="8" t="s">
        <v>11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f>L217+L227</f>
        <v>12780877.039999999</v>
      </c>
      <c r="M216" s="9">
        <f t="shared" ref="M216" si="58">M217+M227</f>
        <v>3215158.7300000004</v>
      </c>
      <c r="N216" s="9">
        <f t="shared" si="55"/>
        <v>25.156010185667199</v>
      </c>
    </row>
    <row r="217" spans="1:14" ht="28.5" customHeight="1" outlineLevel="3">
      <c r="A217" s="7" t="s">
        <v>192</v>
      </c>
      <c r="B217" s="8" t="s">
        <v>46</v>
      </c>
      <c r="C217" s="8" t="s">
        <v>191</v>
      </c>
      <c r="D217" s="8" t="s">
        <v>193</v>
      </c>
      <c r="E217" s="8" t="s">
        <v>12</v>
      </c>
      <c r="F217" s="8" t="s">
        <v>12</v>
      </c>
      <c r="G217" s="8"/>
      <c r="H217" s="8"/>
      <c r="I217" s="8"/>
      <c r="J217" s="8"/>
      <c r="K217" s="8"/>
      <c r="L217" s="9">
        <f>L218</f>
        <v>12766877.039999999</v>
      </c>
      <c r="M217" s="9">
        <f t="shared" ref="M217" si="59">M218</f>
        <v>3212558.7300000004</v>
      </c>
      <c r="N217" s="9">
        <f t="shared" si="55"/>
        <v>25.16323075670509</v>
      </c>
    </row>
    <row r="218" spans="1:14" ht="76.5" customHeight="1" outlineLevel="4">
      <c r="A218" s="7" t="s">
        <v>76</v>
      </c>
      <c r="B218" s="8" t="s">
        <v>46</v>
      </c>
      <c r="C218" s="8" t="s">
        <v>191</v>
      </c>
      <c r="D218" s="8" t="s">
        <v>193</v>
      </c>
      <c r="E218" s="8" t="s">
        <v>77</v>
      </c>
      <c r="F218" s="8" t="s">
        <v>12</v>
      </c>
      <c r="G218" s="8"/>
      <c r="H218" s="8"/>
      <c r="I218" s="8"/>
      <c r="J218" s="8"/>
      <c r="K218" s="8"/>
      <c r="L218" s="9">
        <f>L219+L220+L221+L222+L223+L224+L225+L226</f>
        <v>12766877.039999999</v>
      </c>
      <c r="M218" s="9">
        <f t="shared" ref="M218" si="60">M219+M220+M221+M222+M223+M224+M225+M226</f>
        <v>3212558.7300000004</v>
      </c>
      <c r="N218" s="9">
        <f t="shared" si="55"/>
        <v>25.16323075670509</v>
      </c>
    </row>
    <row r="219" spans="1:14" ht="19.5" customHeight="1" outlineLevel="5">
      <c r="A219" s="7" t="s">
        <v>21</v>
      </c>
      <c r="B219" s="8" t="s">
        <v>46</v>
      </c>
      <c r="C219" s="8" t="s">
        <v>191</v>
      </c>
      <c r="D219" s="8" t="s">
        <v>193</v>
      </c>
      <c r="E219" s="8" t="s">
        <v>77</v>
      </c>
      <c r="F219" s="8" t="s">
        <v>12</v>
      </c>
      <c r="G219" s="8"/>
      <c r="H219" s="8" t="s">
        <v>22</v>
      </c>
      <c r="I219" s="8"/>
      <c r="J219" s="8"/>
      <c r="K219" s="8"/>
      <c r="L219" s="9">
        <v>8503600</v>
      </c>
      <c r="M219" s="9">
        <v>1902000</v>
      </c>
      <c r="N219" s="9">
        <f t="shared" si="55"/>
        <v>22.366997506938237</v>
      </c>
    </row>
    <row r="220" spans="1:14" ht="16.5" customHeight="1" outlineLevel="5">
      <c r="A220" s="7" t="s">
        <v>25</v>
      </c>
      <c r="B220" s="8" t="s">
        <v>46</v>
      </c>
      <c r="C220" s="8" t="s">
        <v>191</v>
      </c>
      <c r="D220" s="8" t="s">
        <v>193</v>
      </c>
      <c r="E220" s="8" t="s">
        <v>77</v>
      </c>
      <c r="F220" s="8" t="s">
        <v>12</v>
      </c>
      <c r="G220" s="8"/>
      <c r="H220" s="8" t="s">
        <v>26</v>
      </c>
      <c r="I220" s="8"/>
      <c r="J220" s="8"/>
      <c r="K220" s="8"/>
      <c r="L220" s="9">
        <v>2000</v>
      </c>
      <c r="M220" s="9">
        <v>400</v>
      </c>
      <c r="N220" s="9">
        <f t="shared" si="55"/>
        <v>20</v>
      </c>
    </row>
    <row r="221" spans="1:14" ht="28.5" customHeight="1" outlineLevel="5">
      <c r="A221" s="7" t="s">
        <v>29</v>
      </c>
      <c r="B221" s="8" t="s">
        <v>46</v>
      </c>
      <c r="C221" s="8" t="s">
        <v>191</v>
      </c>
      <c r="D221" s="8" t="s">
        <v>193</v>
      </c>
      <c r="E221" s="8" t="s">
        <v>77</v>
      </c>
      <c r="F221" s="8" t="s">
        <v>12</v>
      </c>
      <c r="G221" s="8"/>
      <c r="H221" s="8" t="s">
        <v>30</v>
      </c>
      <c r="I221" s="8"/>
      <c r="J221" s="8"/>
      <c r="K221" s="8"/>
      <c r="L221" s="9">
        <v>2464277.04</v>
      </c>
      <c r="M221" s="9">
        <v>497000</v>
      </c>
      <c r="N221" s="9">
        <f t="shared" si="55"/>
        <v>20.168186934046993</v>
      </c>
    </row>
    <row r="222" spans="1:14" ht="15" customHeight="1" outlineLevel="5">
      <c r="A222" s="7" t="s">
        <v>33</v>
      </c>
      <c r="B222" s="8" t="s">
        <v>46</v>
      </c>
      <c r="C222" s="8" t="s">
        <v>191</v>
      </c>
      <c r="D222" s="8" t="s">
        <v>193</v>
      </c>
      <c r="E222" s="8" t="s">
        <v>77</v>
      </c>
      <c r="F222" s="8" t="s">
        <v>12</v>
      </c>
      <c r="G222" s="8"/>
      <c r="H222" s="8" t="s">
        <v>34</v>
      </c>
      <c r="I222" s="8"/>
      <c r="J222" s="8"/>
      <c r="K222" s="8"/>
      <c r="L222" s="9">
        <v>40000</v>
      </c>
      <c r="M222" s="9">
        <v>7702.49</v>
      </c>
      <c r="N222" s="9">
        <f t="shared" si="55"/>
        <v>19.256225000000001</v>
      </c>
    </row>
    <row r="223" spans="1:14" ht="28.5" customHeight="1" outlineLevel="5">
      <c r="A223" s="7" t="s">
        <v>54</v>
      </c>
      <c r="B223" s="8" t="s">
        <v>46</v>
      </c>
      <c r="C223" s="8" t="s">
        <v>191</v>
      </c>
      <c r="D223" s="8" t="s">
        <v>193</v>
      </c>
      <c r="E223" s="8" t="s">
        <v>77</v>
      </c>
      <c r="F223" s="8" t="s">
        <v>12</v>
      </c>
      <c r="G223" s="8"/>
      <c r="H223" s="8" t="s">
        <v>55</v>
      </c>
      <c r="I223" s="8"/>
      <c r="J223" s="8"/>
      <c r="K223" s="8"/>
      <c r="L223" s="9">
        <v>967000</v>
      </c>
      <c r="M223" s="9">
        <v>582885.06000000006</v>
      </c>
      <c r="N223" s="9">
        <f t="shared" si="55"/>
        <v>60.277669079627714</v>
      </c>
    </row>
    <row r="224" spans="1:14" ht="28.5" customHeight="1" outlineLevel="5">
      <c r="A224" s="7" t="s">
        <v>56</v>
      </c>
      <c r="B224" s="8" t="s">
        <v>46</v>
      </c>
      <c r="C224" s="8" t="s">
        <v>191</v>
      </c>
      <c r="D224" s="8" t="s">
        <v>193</v>
      </c>
      <c r="E224" s="8" t="s">
        <v>77</v>
      </c>
      <c r="F224" s="8" t="s">
        <v>12</v>
      </c>
      <c r="G224" s="8"/>
      <c r="H224" s="8" t="s">
        <v>57</v>
      </c>
      <c r="I224" s="8"/>
      <c r="J224" s="8"/>
      <c r="K224" s="8"/>
      <c r="L224" s="9">
        <v>120000</v>
      </c>
      <c r="M224" s="9">
        <v>93162.37</v>
      </c>
      <c r="N224" s="9">
        <f t="shared" si="55"/>
        <v>77.635308333333327</v>
      </c>
    </row>
    <row r="225" spans="1:15" ht="28.5" customHeight="1" outlineLevel="5">
      <c r="A225" s="7" t="s">
        <v>78</v>
      </c>
      <c r="B225" s="8" t="s">
        <v>46</v>
      </c>
      <c r="C225" s="8" t="s">
        <v>191</v>
      </c>
      <c r="D225" s="8" t="s">
        <v>193</v>
      </c>
      <c r="E225" s="8" t="s">
        <v>77</v>
      </c>
      <c r="F225" s="8" t="s">
        <v>12</v>
      </c>
      <c r="G225" s="8"/>
      <c r="H225" s="8" t="s">
        <v>79</v>
      </c>
      <c r="I225" s="8"/>
      <c r="J225" s="8"/>
      <c r="K225" s="8"/>
      <c r="L225" s="9">
        <v>150000</v>
      </c>
      <c r="M225" s="9">
        <v>2041.81</v>
      </c>
      <c r="N225" s="9">
        <f t="shared" si="55"/>
        <v>1.3612066666666667</v>
      </c>
    </row>
    <row r="226" spans="1:15" ht="18" customHeight="1" outlineLevel="5">
      <c r="A226" s="7" t="s">
        <v>43</v>
      </c>
      <c r="B226" s="8" t="s">
        <v>46</v>
      </c>
      <c r="C226" s="8" t="s">
        <v>191</v>
      </c>
      <c r="D226" s="8" t="s">
        <v>193</v>
      </c>
      <c r="E226" s="8" t="s">
        <v>77</v>
      </c>
      <c r="F226" s="8" t="s">
        <v>12</v>
      </c>
      <c r="G226" s="8"/>
      <c r="H226" s="8" t="s">
        <v>44</v>
      </c>
      <c r="I226" s="8"/>
      <c r="J226" s="8"/>
      <c r="K226" s="8"/>
      <c r="L226" s="9">
        <v>520000</v>
      </c>
      <c r="M226" s="9">
        <v>127367</v>
      </c>
      <c r="N226" s="9">
        <f t="shared" si="55"/>
        <v>24.493653846153844</v>
      </c>
      <c r="O226" s="12">
        <f>M219+M222+M223+M226</f>
        <v>2619954.5499999998</v>
      </c>
    </row>
    <row r="227" spans="1:15" ht="51" customHeight="1" outlineLevel="3">
      <c r="A227" s="7" t="s">
        <v>171</v>
      </c>
      <c r="B227" s="8" t="s">
        <v>46</v>
      </c>
      <c r="C227" s="8" t="s">
        <v>191</v>
      </c>
      <c r="D227" s="8" t="s">
        <v>172</v>
      </c>
      <c r="E227" s="8" t="s">
        <v>12</v>
      </c>
      <c r="F227" s="8" t="s">
        <v>12</v>
      </c>
      <c r="G227" s="8"/>
      <c r="H227" s="8"/>
      <c r="I227" s="8"/>
      <c r="J227" s="8"/>
      <c r="K227" s="8"/>
      <c r="L227" s="9">
        <f>L228</f>
        <v>14000</v>
      </c>
      <c r="M227" s="9">
        <f>M228</f>
        <v>2600</v>
      </c>
      <c r="N227" s="9">
        <f t="shared" si="55"/>
        <v>18.571428571428573</v>
      </c>
    </row>
    <row r="228" spans="1:15" ht="28.5" customHeight="1" outlineLevel="4">
      <c r="A228" s="7" t="s">
        <v>106</v>
      </c>
      <c r="B228" s="8" t="s">
        <v>46</v>
      </c>
      <c r="C228" s="8" t="s">
        <v>191</v>
      </c>
      <c r="D228" s="8" t="s">
        <v>172</v>
      </c>
      <c r="E228" s="8" t="s">
        <v>107</v>
      </c>
      <c r="F228" s="8" t="s">
        <v>12</v>
      </c>
      <c r="G228" s="8"/>
      <c r="H228" s="8"/>
      <c r="I228" s="8"/>
      <c r="J228" s="8"/>
      <c r="K228" s="8"/>
      <c r="L228" s="9">
        <f>L229</f>
        <v>14000</v>
      </c>
      <c r="M228" s="9">
        <f t="shared" ref="M228" si="61">M229</f>
        <v>2600</v>
      </c>
      <c r="N228" s="9">
        <f t="shared" si="55"/>
        <v>18.571428571428573</v>
      </c>
    </row>
    <row r="229" spans="1:15" ht="28.5" customHeight="1" outlineLevel="5">
      <c r="A229" s="7" t="s">
        <v>56</v>
      </c>
      <c r="B229" s="8" t="s">
        <v>46</v>
      </c>
      <c r="C229" s="8" t="s">
        <v>191</v>
      </c>
      <c r="D229" s="8" t="s">
        <v>172</v>
      </c>
      <c r="E229" s="8" t="s">
        <v>107</v>
      </c>
      <c r="F229" s="8" t="s">
        <v>12</v>
      </c>
      <c r="G229" s="8"/>
      <c r="H229" s="8" t="s">
        <v>57</v>
      </c>
      <c r="I229" s="8"/>
      <c r="J229" s="8"/>
      <c r="K229" s="8"/>
      <c r="L229" s="9">
        <v>14000</v>
      </c>
      <c r="M229" s="9">
        <v>2600</v>
      </c>
      <c r="N229" s="9">
        <f t="shared" si="55"/>
        <v>18.571428571428573</v>
      </c>
    </row>
    <row r="230" spans="1:15" ht="28.5" customHeight="1" outlineLevel="2">
      <c r="A230" s="7" t="s">
        <v>194</v>
      </c>
      <c r="B230" s="8" t="s">
        <v>46</v>
      </c>
      <c r="C230" s="8" t="s">
        <v>195</v>
      </c>
      <c r="D230" s="8" t="s">
        <v>11</v>
      </c>
      <c r="E230" s="8" t="s">
        <v>12</v>
      </c>
      <c r="F230" s="8" t="s">
        <v>12</v>
      </c>
      <c r="G230" s="8"/>
      <c r="H230" s="8"/>
      <c r="I230" s="8"/>
      <c r="J230" s="8"/>
      <c r="K230" s="8"/>
      <c r="L230" s="9">
        <f>L231+L234</f>
        <v>390000</v>
      </c>
      <c r="M230" s="9">
        <f t="shared" ref="M230" si="62">M231+M234</f>
        <v>0</v>
      </c>
      <c r="N230" s="9">
        <f t="shared" si="55"/>
        <v>0</v>
      </c>
    </row>
    <row r="231" spans="1:15" ht="28.5" customHeight="1" outlineLevel="3">
      <c r="A231" s="7" t="s">
        <v>196</v>
      </c>
      <c r="B231" s="8" t="s">
        <v>46</v>
      </c>
      <c r="C231" s="8" t="s">
        <v>195</v>
      </c>
      <c r="D231" s="8" t="s">
        <v>197</v>
      </c>
      <c r="E231" s="8" t="s">
        <v>12</v>
      </c>
      <c r="F231" s="8" t="s">
        <v>12</v>
      </c>
      <c r="G231" s="8"/>
      <c r="H231" s="8"/>
      <c r="I231" s="8"/>
      <c r="J231" s="8"/>
      <c r="K231" s="8"/>
      <c r="L231" s="9">
        <f>L232</f>
        <v>270000</v>
      </c>
      <c r="M231" s="9">
        <f t="shared" ref="M231:M232" si="63">M232</f>
        <v>0</v>
      </c>
      <c r="N231" s="9">
        <f t="shared" si="55"/>
        <v>0</v>
      </c>
    </row>
    <row r="232" spans="1:15" ht="28.5" customHeight="1" outlineLevel="4">
      <c r="A232" s="7" t="s">
        <v>106</v>
      </c>
      <c r="B232" s="8" t="s">
        <v>46</v>
      </c>
      <c r="C232" s="8" t="s">
        <v>195</v>
      </c>
      <c r="D232" s="8" t="s">
        <v>197</v>
      </c>
      <c r="E232" s="8" t="s">
        <v>107</v>
      </c>
      <c r="F232" s="8" t="s">
        <v>12</v>
      </c>
      <c r="G232" s="8"/>
      <c r="H232" s="8"/>
      <c r="I232" s="8"/>
      <c r="J232" s="8"/>
      <c r="K232" s="8"/>
      <c r="L232" s="9">
        <f>L233</f>
        <v>270000</v>
      </c>
      <c r="M232" s="9">
        <f t="shared" si="63"/>
        <v>0</v>
      </c>
      <c r="N232" s="9">
        <f t="shared" si="55"/>
        <v>0</v>
      </c>
    </row>
    <row r="233" spans="1:15" ht="15" customHeight="1" outlineLevel="5">
      <c r="A233" s="7" t="s">
        <v>167</v>
      </c>
      <c r="B233" s="8" t="s">
        <v>46</v>
      </c>
      <c r="C233" s="8" t="s">
        <v>195</v>
      </c>
      <c r="D233" s="8" t="s">
        <v>197</v>
      </c>
      <c r="E233" s="8" t="s">
        <v>107</v>
      </c>
      <c r="F233" s="8" t="s">
        <v>12</v>
      </c>
      <c r="G233" s="8"/>
      <c r="H233" s="8" t="s">
        <v>177</v>
      </c>
      <c r="I233" s="8"/>
      <c r="J233" s="8"/>
      <c r="K233" s="8"/>
      <c r="L233" s="9">
        <v>270000</v>
      </c>
      <c r="M233" s="9">
        <v>0</v>
      </c>
      <c r="N233" s="9">
        <f t="shared" si="55"/>
        <v>0</v>
      </c>
    </row>
    <row r="234" spans="1:15" ht="42.75" customHeight="1" outlineLevel="3">
      <c r="A234" s="7" t="s">
        <v>198</v>
      </c>
      <c r="B234" s="8" t="s">
        <v>46</v>
      </c>
      <c r="C234" s="8" t="s">
        <v>195</v>
      </c>
      <c r="D234" s="8" t="s">
        <v>199</v>
      </c>
      <c r="E234" s="8" t="s">
        <v>12</v>
      </c>
      <c r="F234" s="8" t="s">
        <v>12</v>
      </c>
      <c r="G234" s="8"/>
      <c r="H234" s="8"/>
      <c r="I234" s="8"/>
      <c r="J234" s="8"/>
      <c r="K234" s="8"/>
      <c r="L234" s="9">
        <f>L235</f>
        <v>120000</v>
      </c>
      <c r="M234" s="9">
        <f t="shared" ref="M234:M235" si="64">M235</f>
        <v>0</v>
      </c>
      <c r="N234" s="9">
        <f t="shared" si="55"/>
        <v>0</v>
      </c>
    </row>
    <row r="235" spans="1:15" ht="28.5" customHeight="1" outlineLevel="4">
      <c r="A235" s="7" t="s">
        <v>106</v>
      </c>
      <c r="B235" s="8" t="s">
        <v>46</v>
      </c>
      <c r="C235" s="8" t="s">
        <v>195</v>
      </c>
      <c r="D235" s="8" t="s">
        <v>199</v>
      </c>
      <c r="E235" s="8" t="s">
        <v>107</v>
      </c>
      <c r="F235" s="8" t="s">
        <v>12</v>
      </c>
      <c r="G235" s="8"/>
      <c r="H235" s="8"/>
      <c r="I235" s="8"/>
      <c r="J235" s="8"/>
      <c r="K235" s="8"/>
      <c r="L235" s="9">
        <f>L236</f>
        <v>120000</v>
      </c>
      <c r="M235" s="9">
        <f t="shared" si="64"/>
        <v>0</v>
      </c>
      <c r="N235" s="9">
        <f t="shared" si="55"/>
        <v>0</v>
      </c>
    </row>
    <row r="236" spans="1:15" ht="15" customHeight="1" outlineLevel="5">
      <c r="A236" s="7" t="s">
        <v>167</v>
      </c>
      <c r="B236" s="8" t="s">
        <v>46</v>
      </c>
      <c r="C236" s="8" t="s">
        <v>195</v>
      </c>
      <c r="D236" s="8" t="s">
        <v>199</v>
      </c>
      <c r="E236" s="8" t="s">
        <v>107</v>
      </c>
      <c r="F236" s="8" t="s">
        <v>12</v>
      </c>
      <c r="G236" s="8"/>
      <c r="H236" s="8" t="s">
        <v>177</v>
      </c>
      <c r="I236" s="8"/>
      <c r="J236" s="8"/>
      <c r="K236" s="8"/>
      <c r="L236" s="9">
        <v>120000</v>
      </c>
      <c r="M236" s="9">
        <v>0</v>
      </c>
      <c r="N236" s="9">
        <f t="shared" si="55"/>
        <v>0</v>
      </c>
    </row>
    <row r="237" spans="1:15" ht="15" customHeight="1" outlineLevel="2">
      <c r="A237" s="7" t="s">
        <v>200</v>
      </c>
      <c r="B237" s="8" t="s">
        <v>46</v>
      </c>
      <c r="C237" s="8" t="s">
        <v>201</v>
      </c>
      <c r="D237" s="8" t="s">
        <v>11</v>
      </c>
      <c r="E237" s="8" t="s">
        <v>12</v>
      </c>
      <c r="F237" s="8" t="s">
        <v>12</v>
      </c>
      <c r="G237" s="8"/>
      <c r="H237" s="8"/>
      <c r="I237" s="8"/>
      <c r="J237" s="8"/>
      <c r="K237" s="8"/>
      <c r="L237" s="9">
        <f>L238</f>
        <v>6883630</v>
      </c>
      <c r="M237" s="9">
        <f t="shared" ref="M237" si="65">M238</f>
        <v>1353646.16</v>
      </c>
      <c r="N237" s="9">
        <f t="shared" si="55"/>
        <v>19.664714111595188</v>
      </c>
    </row>
    <row r="238" spans="1:15" ht="28.5" customHeight="1" outlineLevel="3">
      <c r="A238" s="7" t="s">
        <v>202</v>
      </c>
      <c r="B238" s="8" t="s">
        <v>46</v>
      </c>
      <c r="C238" s="8" t="s">
        <v>201</v>
      </c>
      <c r="D238" s="8" t="s">
        <v>203</v>
      </c>
      <c r="E238" s="8" t="s">
        <v>12</v>
      </c>
      <c r="F238" s="8" t="s">
        <v>12</v>
      </c>
      <c r="G238" s="8"/>
      <c r="H238" s="8"/>
      <c r="I238" s="8"/>
      <c r="J238" s="8"/>
      <c r="K238" s="8"/>
      <c r="L238" s="9">
        <f>L239+L241+L243+L249+L251</f>
        <v>6883630</v>
      </c>
      <c r="M238" s="9">
        <f t="shared" ref="M238" si="66">M239+M241+M243+M249+M251</f>
        <v>1353646.16</v>
      </c>
      <c r="N238" s="9">
        <f t="shared" si="55"/>
        <v>19.664714111595188</v>
      </c>
    </row>
    <row r="239" spans="1:15" ht="42.75" customHeight="1" outlineLevel="4">
      <c r="A239" s="7" t="s">
        <v>94</v>
      </c>
      <c r="B239" s="8" t="s">
        <v>46</v>
      </c>
      <c r="C239" s="8" t="s">
        <v>201</v>
      </c>
      <c r="D239" s="8" t="s">
        <v>203</v>
      </c>
      <c r="E239" s="8" t="s">
        <v>95</v>
      </c>
      <c r="F239" s="8" t="s">
        <v>12</v>
      </c>
      <c r="G239" s="8"/>
      <c r="H239" s="8"/>
      <c r="I239" s="8"/>
      <c r="J239" s="8"/>
      <c r="K239" s="8"/>
      <c r="L239" s="9">
        <f>L240</f>
        <v>4580000</v>
      </c>
      <c r="M239" s="9">
        <f t="shared" ref="M239" si="67">M240</f>
        <v>1018869.92</v>
      </c>
      <c r="N239" s="9">
        <f t="shared" si="55"/>
        <v>22.246068122270742</v>
      </c>
    </row>
    <row r="240" spans="1:15" ht="18" customHeight="1" outlineLevel="5">
      <c r="A240" s="7" t="s">
        <v>21</v>
      </c>
      <c r="B240" s="8" t="s">
        <v>46</v>
      </c>
      <c r="C240" s="8" t="s">
        <v>201</v>
      </c>
      <c r="D240" s="8" t="s">
        <v>203</v>
      </c>
      <c r="E240" s="8" t="s">
        <v>95</v>
      </c>
      <c r="F240" s="8" t="s">
        <v>12</v>
      </c>
      <c r="G240" s="8"/>
      <c r="H240" s="8" t="s">
        <v>22</v>
      </c>
      <c r="I240" s="8"/>
      <c r="J240" s="8"/>
      <c r="K240" s="8"/>
      <c r="L240" s="9">
        <v>4580000</v>
      </c>
      <c r="M240" s="9">
        <v>1018869.92</v>
      </c>
      <c r="N240" s="9">
        <f t="shared" si="55"/>
        <v>22.246068122270742</v>
      </c>
    </row>
    <row r="241" spans="1:16" ht="59.25" customHeight="1" outlineLevel="4">
      <c r="A241" s="7" t="s">
        <v>98</v>
      </c>
      <c r="B241" s="8" t="s">
        <v>46</v>
      </c>
      <c r="C241" s="8" t="s">
        <v>201</v>
      </c>
      <c r="D241" s="8" t="s">
        <v>203</v>
      </c>
      <c r="E241" s="8" t="s">
        <v>99</v>
      </c>
      <c r="F241" s="8" t="s">
        <v>12</v>
      </c>
      <c r="G241" s="8"/>
      <c r="H241" s="8"/>
      <c r="I241" s="8"/>
      <c r="J241" s="8"/>
      <c r="K241" s="8"/>
      <c r="L241" s="9">
        <f>L242</f>
        <v>1360000</v>
      </c>
      <c r="M241" s="9">
        <f t="shared" ref="M241" si="68">M242</f>
        <v>229845.79</v>
      </c>
      <c r="N241" s="9">
        <f t="shared" ref="N241:N246" si="69">M241/L241*100</f>
        <v>16.900425735294121</v>
      </c>
    </row>
    <row r="242" spans="1:16" ht="28.5" customHeight="1" outlineLevel="5">
      <c r="A242" s="7" t="s">
        <v>29</v>
      </c>
      <c r="B242" s="8" t="s">
        <v>46</v>
      </c>
      <c r="C242" s="8" t="s">
        <v>201</v>
      </c>
      <c r="D242" s="8" t="s">
        <v>203</v>
      </c>
      <c r="E242" s="8" t="s">
        <v>99</v>
      </c>
      <c r="F242" s="8" t="s">
        <v>12</v>
      </c>
      <c r="G242" s="8"/>
      <c r="H242" s="8" t="s">
        <v>30</v>
      </c>
      <c r="I242" s="8"/>
      <c r="J242" s="8"/>
      <c r="K242" s="8"/>
      <c r="L242" s="9">
        <v>1360000</v>
      </c>
      <c r="M242" s="9">
        <v>229845.79</v>
      </c>
      <c r="N242" s="9">
        <f t="shared" si="69"/>
        <v>16.900425735294121</v>
      </c>
    </row>
    <row r="243" spans="1:16" ht="42.75" customHeight="1" outlineLevel="4">
      <c r="A243" s="7" t="s">
        <v>31</v>
      </c>
      <c r="B243" s="8" t="s">
        <v>46</v>
      </c>
      <c r="C243" s="8" t="s">
        <v>201</v>
      </c>
      <c r="D243" s="8" t="s">
        <v>203</v>
      </c>
      <c r="E243" s="8" t="s">
        <v>32</v>
      </c>
      <c r="F243" s="8" t="s">
        <v>12</v>
      </c>
      <c r="G243" s="8"/>
      <c r="H243" s="8"/>
      <c r="I243" s="8"/>
      <c r="J243" s="8"/>
      <c r="K243" s="8"/>
      <c r="L243" s="9">
        <f>L244+L245+L246+L247+L248</f>
        <v>935630</v>
      </c>
      <c r="M243" s="9">
        <f t="shared" ref="M243" si="70">M244+M245+M246+M247+M248</f>
        <v>104930.45</v>
      </c>
      <c r="N243" s="9">
        <f t="shared" si="69"/>
        <v>11.214951423105287</v>
      </c>
    </row>
    <row r="244" spans="1:16" ht="15" customHeight="1" outlineLevel="5">
      <c r="A244" s="7" t="s">
        <v>33</v>
      </c>
      <c r="B244" s="8" t="s">
        <v>46</v>
      </c>
      <c r="C244" s="8" t="s">
        <v>201</v>
      </c>
      <c r="D244" s="8" t="s">
        <v>203</v>
      </c>
      <c r="E244" s="8" t="s">
        <v>32</v>
      </c>
      <c r="F244" s="8" t="s">
        <v>12</v>
      </c>
      <c r="G244" s="8"/>
      <c r="H244" s="8" t="s">
        <v>34</v>
      </c>
      <c r="I244" s="8"/>
      <c r="J244" s="8"/>
      <c r="K244" s="8"/>
      <c r="L244" s="9">
        <v>55000</v>
      </c>
      <c r="M244" s="9">
        <v>11978.33</v>
      </c>
      <c r="N244" s="9">
        <f t="shared" si="69"/>
        <v>21.77878181818182</v>
      </c>
    </row>
    <row r="245" spans="1:16" ht="28.5" customHeight="1" outlineLevel="5">
      <c r="A245" s="7" t="s">
        <v>56</v>
      </c>
      <c r="B245" s="8" t="s">
        <v>46</v>
      </c>
      <c r="C245" s="8" t="s">
        <v>201</v>
      </c>
      <c r="D245" s="8" t="s">
        <v>203</v>
      </c>
      <c r="E245" s="8" t="s">
        <v>32</v>
      </c>
      <c r="F245" s="8" t="s">
        <v>12</v>
      </c>
      <c r="G245" s="8"/>
      <c r="H245" s="8" t="s">
        <v>57</v>
      </c>
      <c r="I245" s="8"/>
      <c r="J245" s="8"/>
      <c r="K245" s="8"/>
      <c r="L245" s="9">
        <v>20000</v>
      </c>
      <c r="M245" s="9">
        <v>0</v>
      </c>
      <c r="N245" s="9">
        <f t="shared" si="69"/>
        <v>0</v>
      </c>
    </row>
    <row r="246" spans="1:16" ht="28.5" customHeight="1" outlineLevel="5">
      <c r="A246" s="7" t="s">
        <v>35</v>
      </c>
      <c r="B246" s="8" t="s">
        <v>46</v>
      </c>
      <c r="C246" s="8" t="s">
        <v>201</v>
      </c>
      <c r="D246" s="8" t="s">
        <v>203</v>
      </c>
      <c r="E246" s="8" t="s">
        <v>32</v>
      </c>
      <c r="F246" s="8" t="s">
        <v>12</v>
      </c>
      <c r="G246" s="8"/>
      <c r="H246" s="8" t="s">
        <v>36</v>
      </c>
      <c r="I246" s="8"/>
      <c r="J246" s="8"/>
      <c r="K246" s="8"/>
      <c r="L246" s="9">
        <v>100000</v>
      </c>
      <c r="M246" s="9">
        <v>36581.35</v>
      </c>
      <c r="N246" s="9">
        <f t="shared" si="69"/>
        <v>36.581349999999993</v>
      </c>
    </row>
    <row r="247" spans="1:16" ht="28.5" customHeight="1" outlineLevel="5">
      <c r="A247" s="7" t="s">
        <v>58</v>
      </c>
      <c r="B247" s="8" t="s">
        <v>46</v>
      </c>
      <c r="C247" s="8" t="s">
        <v>201</v>
      </c>
      <c r="D247" s="8" t="s">
        <v>203</v>
      </c>
      <c r="E247" s="8" t="s">
        <v>32</v>
      </c>
      <c r="F247" s="8" t="s">
        <v>12</v>
      </c>
      <c r="G247" s="8"/>
      <c r="H247" s="8" t="s">
        <v>59</v>
      </c>
      <c r="I247" s="8"/>
      <c r="J247" s="8"/>
      <c r="K247" s="8"/>
      <c r="L247" s="9">
        <v>450000</v>
      </c>
      <c r="M247" s="9">
        <v>0</v>
      </c>
      <c r="N247" s="9">
        <v>0</v>
      </c>
    </row>
    <row r="248" spans="1:16" ht="30" customHeight="1" outlineLevel="5">
      <c r="A248" s="7" t="s">
        <v>39</v>
      </c>
      <c r="B248" s="8" t="s">
        <v>46</v>
      </c>
      <c r="C248" s="8" t="s">
        <v>201</v>
      </c>
      <c r="D248" s="8" t="s">
        <v>203</v>
      </c>
      <c r="E248" s="8" t="s">
        <v>32</v>
      </c>
      <c r="F248" s="8" t="s">
        <v>12</v>
      </c>
      <c r="G248" s="8"/>
      <c r="H248" s="8" t="s">
        <v>40</v>
      </c>
      <c r="I248" s="8"/>
      <c r="J248" s="8"/>
      <c r="K248" s="8"/>
      <c r="L248" s="9">
        <v>310630</v>
      </c>
      <c r="M248" s="9">
        <v>56370.77</v>
      </c>
      <c r="N248" s="9">
        <f t="shared" ref="N248:N285" si="71">M248/L248*100</f>
        <v>18.14723948105463</v>
      </c>
      <c r="O248" s="12">
        <f>M244+M248</f>
        <v>68349.099999999991</v>
      </c>
      <c r="P248" s="12">
        <f>N244+N248</f>
        <v>39.926021299236453</v>
      </c>
    </row>
    <row r="249" spans="1:16" ht="28.5" customHeight="1" outlineLevel="4">
      <c r="A249" s="7" t="s">
        <v>62</v>
      </c>
      <c r="B249" s="8" t="s">
        <v>46</v>
      </c>
      <c r="C249" s="8" t="s">
        <v>201</v>
      </c>
      <c r="D249" s="8" t="s">
        <v>203</v>
      </c>
      <c r="E249" s="8" t="s">
        <v>63</v>
      </c>
      <c r="F249" s="8" t="s">
        <v>12</v>
      </c>
      <c r="G249" s="8"/>
      <c r="H249" s="8"/>
      <c r="I249" s="8"/>
      <c r="J249" s="8"/>
      <c r="K249" s="8"/>
      <c r="L249" s="9">
        <f>L250</f>
        <v>5000</v>
      </c>
      <c r="M249" s="9">
        <f t="shared" ref="M249" si="72">M250</f>
        <v>0</v>
      </c>
      <c r="N249" s="9">
        <f t="shared" si="71"/>
        <v>0</v>
      </c>
    </row>
    <row r="250" spans="1:16" ht="15" customHeight="1" outlineLevel="5">
      <c r="A250" s="7" t="s">
        <v>43</v>
      </c>
      <c r="B250" s="8" t="s">
        <v>46</v>
      </c>
      <c r="C250" s="8" t="s">
        <v>201</v>
      </c>
      <c r="D250" s="8" t="s">
        <v>203</v>
      </c>
      <c r="E250" s="8" t="s">
        <v>63</v>
      </c>
      <c r="F250" s="8" t="s">
        <v>12</v>
      </c>
      <c r="G250" s="8"/>
      <c r="H250" s="8" t="s">
        <v>44</v>
      </c>
      <c r="I250" s="8"/>
      <c r="J250" s="8"/>
      <c r="K250" s="8"/>
      <c r="L250" s="9">
        <v>5000</v>
      </c>
      <c r="M250" s="9">
        <v>0</v>
      </c>
      <c r="N250" s="9">
        <f t="shared" si="71"/>
        <v>0</v>
      </c>
    </row>
    <row r="251" spans="1:16" ht="15" customHeight="1" outlineLevel="4">
      <c r="A251" s="7" t="s">
        <v>41</v>
      </c>
      <c r="B251" s="8" t="s">
        <v>46</v>
      </c>
      <c r="C251" s="8" t="s">
        <v>201</v>
      </c>
      <c r="D251" s="8" t="s">
        <v>203</v>
      </c>
      <c r="E251" s="8" t="s">
        <v>42</v>
      </c>
      <c r="F251" s="8" t="s">
        <v>12</v>
      </c>
      <c r="G251" s="8"/>
      <c r="H251" s="8"/>
      <c r="I251" s="8"/>
      <c r="J251" s="8"/>
      <c r="K251" s="8"/>
      <c r="L251" s="9">
        <f>L252</f>
        <v>3000</v>
      </c>
      <c r="M251" s="9">
        <f t="shared" ref="M251" si="73">M252</f>
        <v>0</v>
      </c>
      <c r="N251" s="9">
        <f t="shared" si="71"/>
        <v>0</v>
      </c>
    </row>
    <row r="252" spans="1:16" ht="18" customHeight="1" outlineLevel="5">
      <c r="A252" s="7" t="s">
        <v>43</v>
      </c>
      <c r="B252" s="8" t="s">
        <v>46</v>
      </c>
      <c r="C252" s="8" t="s">
        <v>201</v>
      </c>
      <c r="D252" s="8" t="s">
        <v>203</v>
      </c>
      <c r="E252" s="8" t="s">
        <v>42</v>
      </c>
      <c r="F252" s="8" t="s">
        <v>12</v>
      </c>
      <c r="G252" s="8"/>
      <c r="H252" s="8" t="s">
        <v>44</v>
      </c>
      <c r="I252" s="8"/>
      <c r="J252" s="8"/>
      <c r="K252" s="8"/>
      <c r="L252" s="9">
        <v>3000</v>
      </c>
      <c r="M252" s="9">
        <v>0</v>
      </c>
      <c r="N252" s="9">
        <f t="shared" si="71"/>
        <v>0</v>
      </c>
    </row>
    <row r="253" spans="1:16" ht="15" customHeight="1" outlineLevel="1">
      <c r="A253" s="7" t="s">
        <v>204</v>
      </c>
      <c r="B253" s="8" t="s">
        <v>46</v>
      </c>
      <c r="C253" s="8" t="s">
        <v>205</v>
      </c>
      <c r="D253" s="8" t="s">
        <v>11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L254+L275</f>
        <v>6606300</v>
      </c>
      <c r="M253" s="9">
        <f>M254+M275</f>
        <v>1719162.18</v>
      </c>
      <c r="N253" s="9">
        <f t="shared" si="71"/>
        <v>26.02307161345988</v>
      </c>
    </row>
    <row r="254" spans="1:16" ht="15" customHeight="1" outlineLevel="2">
      <c r="A254" s="7" t="s">
        <v>206</v>
      </c>
      <c r="B254" s="8" t="s">
        <v>46</v>
      </c>
      <c r="C254" s="8" t="s">
        <v>207</v>
      </c>
      <c r="D254" s="8" t="s">
        <v>11</v>
      </c>
      <c r="E254" s="8" t="s">
        <v>12</v>
      </c>
      <c r="F254" s="8" t="s">
        <v>12</v>
      </c>
      <c r="G254" s="8"/>
      <c r="H254" s="8"/>
      <c r="I254" s="8"/>
      <c r="J254" s="8"/>
      <c r="K254" s="8"/>
      <c r="L254" s="9">
        <f>L255+L265</f>
        <v>5701850</v>
      </c>
      <c r="M254" s="9">
        <f>M255+M265</f>
        <v>1699162.18</v>
      </c>
      <c r="N254" s="9">
        <f t="shared" si="71"/>
        <v>29.800190815261711</v>
      </c>
    </row>
    <row r="255" spans="1:16" ht="15" customHeight="1" outlineLevel="3">
      <c r="A255" s="7" t="s">
        <v>208</v>
      </c>
      <c r="B255" s="8" t="s">
        <v>46</v>
      </c>
      <c r="C255" s="8" t="s">
        <v>207</v>
      </c>
      <c r="D255" s="8" t="s">
        <v>209</v>
      </c>
      <c r="E255" s="8" t="s">
        <v>12</v>
      </c>
      <c r="F255" s="8" t="s">
        <v>12</v>
      </c>
      <c r="G255" s="8"/>
      <c r="H255" s="8"/>
      <c r="I255" s="8"/>
      <c r="J255" s="8"/>
      <c r="K255" s="8"/>
      <c r="L255" s="9">
        <f>L256</f>
        <v>1681300</v>
      </c>
      <c r="M255" s="9">
        <f t="shared" ref="M255" si="74">M256</f>
        <v>405062.18</v>
      </c>
      <c r="N255" s="9">
        <f t="shared" si="71"/>
        <v>24.0922012728246</v>
      </c>
    </row>
    <row r="256" spans="1:16" ht="79.5" customHeight="1" outlineLevel="4">
      <c r="A256" s="7" t="s">
        <v>76</v>
      </c>
      <c r="B256" s="8" t="s">
        <v>46</v>
      </c>
      <c r="C256" s="8" t="s">
        <v>207</v>
      </c>
      <c r="D256" s="8" t="s">
        <v>209</v>
      </c>
      <c r="E256" s="8" t="s">
        <v>77</v>
      </c>
      <c r="F256" s="8" t="s">
        <v>12</v>
      </c>
      <c r="G256" s="8"/>
      <c r="H256" s="8"/>
      <c r="I256" s="8"/>
      <c r="J256" s="8"/>
      <c r="K256" s="8"/>
      <c r="L256" s="9">
        <f>L257+L258+L259+L260+L261+L262+L263+L264</f>
        <v>1681300</v>
      </c>
      <c r="M256" s="9">
        <f t="shared" ref="M256" si="75">M257+M258+M259+M260+M261+M262+M263+M264</f>
        <v>405062.18</v>
      </c>
      <c r="N256" s="9">
        <f t="shared" si="71"/>
        <v>24.0922012728246</v>
      </c>
    </row>
    <row r="257" spans="1:15" ht="19.5" customHeight="1" outlineLevel="5">
      <c r="A257" s="7" t="s">
        <v>21</v>
      </c>
      <c r="B257" s="8" t="s">
        <v>46</v>
      </c>
      <c r="C257" s="8" t="s">
        <v>207</v>
      </c>
      <c r="D257" s="8" t="s">
        <v>209</v>
      </c>
      <c r="E257" s="8" t="s">
        <v>77</v>
      </c>
      <c r="F257" s="8" t="s">
        <v>12</v>
      </c>
      <c r="G257" s="8"/>
      <c r="H257" s="8" t="s">
        <v>22</v>
      </c>
      <c r="I257" s="8"/>
      <c r="J257" s="8"/>
      <c r="K257" s="8"/>
      <c r="L257" s="9">
        <v>1011000</v>
      </c>
      <c r="M257" s="9">
        <v>247000</v>
      </c>
      <c r="N257" s="9">
        <f t="shared" si="71"/>
        <v>24.43125618199802</v>
      </c>
    </row>
    <row r="258" spans="1:15" ht="28.5" customHeight="1" outlineLevel="5">
      <c r="A258" s="7" t="s">
        <v>29</v>
      </c>
      <c r="B258" s="8" t="s">
        <v>46</v>
      </c>
      <c r="C258" s="8" t="s">
        <v>207</v>
      </c>
      <c r="D258" s="8" t="s">
        <v>209</v>
      </c>
      <c r="E258" s="8" t="s">
        <v>77</v>
      </c>
      <c r="F258" s="8" t="s">
        <v>12</v>
      </c>
      <c r="G258" s="8"/>
      <c r="H258" s="8" t="s">
        <v>30</v>
      </c>
      <c r="I258" s="8"/>
      <c r="J258" s="8"/>
      <c r="K258" s="8"/>
      <c r="L258" s="9">
        <v>297000</v>
      </c>
      <c r="M258" s="9">
        <v>63500</v>
      </c>
      <c r="N258" s="9">
        <f t="shared" si="71"/>
        <v>21.380471380471381</v>
      </c>
    </row>
    <row r="259" spans="1:15" ht="15" customHeight="1" outlineLevel="5">
      <c r="A259" s="7" t="s">
        <v>33</v>
      </c>
      <c r="B259" s="8" t="s">
        <v>46</v>
      </c>
      <c r="C259" s="8" t="s">
        <v>207</v>
      </c>
      <c r="D259" s="8" t="s">
        <v>209</v>
      </c>
      <c r="E259" s="8" t="s">
        <v>77</v>
      </c>
      <c r="F259" s="8" t="s">
        <v>12</v>
      </c>
      <c r="G259" s="8"/>
      <c r="H259" s="8" t="s">
        <v>34</v>
      </c>
      <c r="I259" s="8"/>
      <c r="J259" s="8"/>
      <c r="K259" s="8"/>
      <c r="L259" s="9">
        <v>35000</v>
      </c>
      <c r="M259" s="9">
        <v>7748.8</v>
      </c>
      <c r="N259" s="9">
        <f t="shared" si="71"/>
        <v>22.139428571428571</v>
      </c>
    </row>
    <row r="260" spans="1:15" ht="28.5" customHeight="1" outlineLevel="5">
      <c r="A260" s="7" t="s">
        <v>54</v>
      </c>
      <c r="B260" s="8" t="s">
        <v>46</v>
      </c>
      <c r="C260" s="8" t="s">
        <v>207</v>
      </c>
      <c r="D260" s="8" t="s">
        <v>209</v>
      </c>
      <c r="E260" s="8" t="s">
        <v>77</v>
      </c>
      <c r="F260" s="8" t="s">
        <v>12</v>
      </c>
      <c r="G260" s="8"/>
      <c r="H260" s="8" t="s">
        <v>55</v>
      </c>
      <c r="I260" s="8"/>
      <c r="J260" s="8"/>
      <c r="K260" s="8"/>
      <c r="L260" s="9">
        <v>245000</v>
      </c>
      <c r="M260" s="9">
        <v>81913.38</v>
      </c>
      <c r="N260" s="9">
        <f t="shared" si="71"/>
        <v>33.434032653061223</v>
      </c>
    </row>
    <row r="261" spans="1:15" ht="28.5" customHeight="1" outlineLevel="5">
      <c r="A261" s="7" t="s">
        <v>56</v>
      </c>
      <c r="B261" s="8" t="s">
        <v>46</v>
      </c>
      <c r="C261" s="8" t="s">
        <v>207</v>
      </c>
      <c r="D261" s="8" t="s">
        <v>209</v>
      </c>
      <c r="E261" s="8" t="s">
        <v>77</v>
      </c>
      <c r="F261" s="8" t="s">
        <v>12</v>
      </c>
      <c r="G261" s="8"/>
      <c r="H261" s="8" t="s">
        <v>57</v>
      </c>
      <c r="I261" s="8"/>
      <c r="J261" s="8"/>
      <c r="K261" s="8"/>
      <c r="L261" s="9">
        <v>2500</v>
      </c>
      <c r="M261" s="9">
        <v>0</v>
      </c>
      <c r="N261" s="9">
        <f t="shared" si="71"/>
        <v>0</v>
      </c>
    </row>
    <row r="262" spans="1:15" ht="28.5" customHeight="1" outlineLevel="5">
      <c r="A262" s="7" t="s">
        <v>78</v>
      </c>
      <c r="B262" s="8" t="s">
        <v>46</v>
      </c>
      <c r="C262" s="8" t="s">
        <v>207</v>
      </c>
      <c r="D262" s="8" t="s">
        <v>209</v>
      </c>
      <c r="E262" s="8" t="s">
        <v>77</v>
      </c>
      <c r="F262" s="8" t="s">
        <v>12</v>
      </c>
      <c r="G262" s="8"/>
      <c r="H262" s="8" t="s">
        <v>79</v>
      </c>
      <c r="I262" s="8"/>
      <c r="J262" s="8"/>
      <c r="K262" s="8"/>
      <c r="L262" s="9">
        <v>70000</v>
      </c>
      <c r="M262" s="9">
        <v>0</v>
      </c>
      <c r="N262" s="9">
        <f t="shared" si="71"/>
        <v>0</v>
      </c>
    </row>
    <row r="263" spans="1:15" ht="28.5" customHeight="1" outlineLevel="5">
      <c r="A263" s="7" t="s">
        <v>37</v>
      </c>
      <c r="B263" s="8" t="s">
        <v>46</v>
      </c>
      <c r="C263" s="8" t="s">
        <v>207</v>
      </c>
      <c r="D263" s="8" t="s">
        <v>209</v>
      </c>
      <c r="E263" s="8" t="s">
        <v>77</v>
      </c>
      <c r="F263" s="8" t="s">
        <v>12</v>
      </c>
      <c r="G263" s="8"/>
      <c r="H263" s="8" t="s">
        <v>38</v>
      </c>
      <c r="I263" s="8"/>
      <c r="J263" s="8"/>
      <c r="K263" s="8"/>
      <c r="L263" s="9">
        <v>1300</v>
      </c>
      <c r="M263" s="9">
        <v>0</v>
      </c>
      <c r="N263" s="9">
        <f t="shared" si="71"/>
        <v>0</v>
      </c>
    </row>
    <row r="264" spans="1:15" ht="15" customHeight="1" outlineLevel="5">
      <c r="A264" s="7" t="s">
        <v>43</v>
      </c>
      <c r="B264" s="8" t="s">
        <v>46</v>
      </c>
      <c r="C264" s="8" t="s">
        <v>207</v>
      </c>
      <c r="D264" s="8" t="s">
        <v>209</v>
      </c>
      <c r="E264" s="8" t="s">
        <v>77</v>
      </c>
      <c r="F264" s="8" t="s">
        <v>12</v>
      </c>
      <c r="G264" s="8"/>
      <c r="H264" s="8" t="s">
        <v>44</v>
      </c>
      <c r="I264" s="8"/>
      <c r="J264" s="8"/>
      <c r="K264" s="8"/>
      <c r="L264" s="9">
        <v>19500</v>
      </c>
      <c r="M264" s="9">
        <v>4900</v>
      </c>
      <c r="N264" s="9">
        <f t="shared" si="71"/>
        <v>25.128205128205128</v>
      </c>
      <c r="O264" s="12">
        <f>M257+M259+M260</f>
        <v>336662.18</v>
      </c>
    </row>
    <row r="265" spans="1:15" ht="15" customHeight="1" outlineLevel="3">
      <c r="A265" s="7" t="s">
        <v>210</v>
      </c>
      <c r="B265" s="8" t="s">
        <v>46</v>
      </c>
      <c r="C265" s="8" t="s">
        <v>207</v>
      </c>
      <c r="D265" s="8" t="s">
        <v>211</v>
      </c>
      <c r="E265" s="8" t="s">
        <v>12</v>
      </c>
      <c r="F265" s="8" t="s">
        <v>12</v>
      </c>
      <c r="G265" s="8"/>
      <c r="H265" s="8"/>
      <c r="I265" s="8"/>
      <c r="J265" s="8"/>
      <c r="K265" s="8"/>
      <c r="L265" s="9">
        <f>L266</f>
        <v>4020550</v>
      </c>
      <c r="M265" s="9">
        <f t="shared" ref="M265" si="76">M266</f>
        <v>1294100</v>
      </c>
      <c r="N265" s="9">
        <f t="shared" si="71"/>
        <v>32.187138575568021</v>
      </c>
    </row>
    <row r="266" spans="1:15" ht="80.25" customHeight="1" outlineLevel="4">
      <c r="A266" s="7" t="s">
        <v>212</v>
      </c>
      <c r="B266" s="8" t="s">
        <v>46</v>
      </c>
      <c r="C266" s="8" t="s">
        <v>207</v>
      </c>
      <c r="D266" s="8" t="s">
        <v>211</v>
      </c>
      <c r="E266" s="8" t="s">
        <v>213</v>
      </c>
      <c r="F266" s="8" t="s">
        <v>12</v>
      </c>
      <c r="G266" s="8"/>
      <c r="H266" s="8"/>
      <c r="I266" s="8"/>
      <c r="J266" s="8"/>
      <c r="K266" s="8"/>
      <c r="L266" s="9">
        <f>L267+L268+L269+L270+L271+L272+L273+L274</f>
        <v>4020550</v>
      </c>
      <c r="M266" s="9">
        <f t="shared" ref="M266" si="77">M267+M268+M269+M270+M271+M272+M273+M274</f>
        <v>1294100</v>
      </c>
      <c r="N266" s="9">
        <f t="shared" si="71"/>
        <v>32.187138575568021</v>
      </c>
    </row>
    <row r="267" spans="1:15" ht="17.25" customHeight="1" outlineLevel="5">
      <c r="A267" s="7" t="s">
        <v>21</v>
      </c>
      <c r="B267" s="8" t="s">
        <v>46</v>
      </c>
      <c r="C267" s="8" t="s">
        <v>207</v>
      </c>
      <c r="D267" s="8" t="s">
        <v>211</v>
      </c>
      <c r="E267" s="8" t="s">
        <v>213</v>
      </c>
      <c r="F267" s="8" t="s">
        <v>12</v>
      </c>
      <c r="G267" s="8"/>
      <c r="H267" s="8" t="s">
        <v>22</v>
      </c>
      <c r="I267" s="8"/>
      <c r="J267" s="8"/>
      <c r="K267" s="8"/>
      <c r="L267" s="9">
        <v>2475200</v>
      </c>
      <c r="M267" s="9">
        <v>735000</v>
      </c>
      <c r="N267" s="9">
        <f t="shared" si="71"/>
        <v>29.694570135746606</v>
      </c>
    </row>
    <row r="268" spans="1:15" ht="28.5" customHeight="1" outlineLevel="5">
      <c r="A268" s="7" t="s">
        <v>29</v>
      </c>
      <c r="B268" s="8" t="s">
        <v>46</v>
      </c>
      <c r="C268" s="8" t="s">
        <v>207</v>
      </c>
      <c r="D268" s="8" t="s">
        <v>211</v>
      </c>
      <c r="E268" s="8" t="s">
        <v>213</v>
      </c>
      <c r="F268" s="8" t="s">
        <v>12</v>
      </c>
      <c r="G268" s="8"/>
      <c r="H268" s="8" t="s">
        <v>30</v>
      </c>
      <c r="I268" s="8"/>
      <c r="J268" s="8"/>
      <c r="K268" s="8"/>
      <c r="L268" s="9">
        <v>751350</v>
      </c>
      <c r="M268" s="9">
        <v>203280</v>
      </c>
      <c r="N268" s="9">
        <f t="shared" si="71"/>
        <v>27.055300459173488</v>
      </c>
    </row>
    <row r="269" spans="1:15" ht="15" customHeight="1" outlineLevel="5">
      <c r="A269" s="7" t="s">
        <v>33</v>
      </c>
      <c r="B269" s="8" t="s">
        <v>46</v>
      </c>
      <c r="C269" s="8" t="s">
        <v>207</v>
      </c>
      <c r="D269" s="8" t="s">
        <v>211</v>
      </c>
      <c r="E269" s="8" t="s">
        <v>213</v>
      </c>
      <c r="F269" s="8" t="s">
        <v>12</v>
      </c>
      <c r="G269" s="8"/>
      <c r="H269" s="8" t="s">
        <v>34</v>
      </c>
      <c r="I269" s="8"/>
      <c r="J269" s="8"/>
      <c r="K269" s="8"/>
      <c r="L269" s="9">
        <v>17000</v>
      </c>
      <c r="M269" s="9">
        <v>5710</v>
      </c>
      <c r="N269" s="9">
        <f t="shared" si="71"/>
        <v>33.588235294117645</v>
      </c>
    </row>
    <row r="270" spans="1:15" ht="28.5" customHeight="1" outlineLevel="5">
      <c r="A270" s="7" t="s">
        <v>54</v>
      </c>
      <c r="B270" s="8" t="s">
        <v>46</v>
      </c>
      <c r="C270" s="8" t="s">
        <v>207</v>
      </c>
      <c r="D270" s="8" t="s">
        <v>211</v>
      </c>
      <c r="E270" s="8" t="s">
        <v>213</v>
      </c>
      <c r="F270" s="8" t="s">
        <v>12</v>
      </c>
      <c r="G270" s="8"/>
      <c r="H270" s="8" t="s">
        <v>55</v>
      </c>
      <c r="I270" s="8"/>
      <c r="J270" s="8"/>
      <c r="K270" s="8"/>
      <c r="L270" s="9">
        <v>450000</v>
      </c>
      <c r="M270" s="9">
        <v>243825</v>
      </c>
      <c r="N270" s="9">
        <f t="shared" si="71"/>
        <v>54.18333333333333</v>
      </c>
    </row>
    <row r="271" spans="1:15" ht="28.5" customHeight="1" outlineLevel="5">
      <c r="A271" s="7" t="s">
        <v>56</v>
      </c>
      <c r="B271" s="8" t="s">
        <v>46</v>
      </c>
      <c r="C271" s="8" t="s">
        <v>207</v>
      </c>
      <c r="D271" s="8" t="s">
        <v>211</v>
      </c>
      <c r="E271" s="8" t="s">
        <v>213</v>
      </c>
      <c r="F271" s="8" t="s">
        <v>12</v>
      </c>
      <c r="G271" s="8"/>
      <c r="H271" s="8" t="s">
        <v>57</v>
      </c>
      <c r="I271" s="8"/>
      <c r="J271" s="8"/>
      <c r="K271" s="8"/>
      <c r="L271" s="9">
        <v>70000</v>
      </c>
      <c r="M271" s="9">
        <v>20428</v>
      </c>
      <c r="N271" s="9">
        <f t="shared" si="71"/>
        <v>29.182857142857145</v>
      </c>
    </row>
    <row r="272" spans="1:15" ht="28.5" customHeight="1" outlineLevel="5">
      <c r="A272" s="7" t="s">
        <v>78</v>
      </c>
      <c r="B272" s="8" t="s">
        <v>46</v>
      </c>
      <c r="C272" s="8" t="s">
        <v>207</v>
      </c>
      <c r="D272" s="8" t="s">
        <v>211</v>
      </c>
      <c r="E272" s="8" t="s">
        <v>213</v>
      </c>
      <c r="F272" s="8" t="s">
        <v>12</v>
      </c>
      <c r="G272" s="8"/>
      <c r="H272" s="8" t="s">
        <v>79</v>
      </c>
      <c r="I272" s="8"/>
      <c r="J272" s="8"/>
      <c r="K272" s="8"/>
      <c r="L272" s="9">
        <v>70000</v>
      </c>
      <c r="M272" s="9">
        <v>50000</v>
      </c>
      <c r="N272" s="9">
        <f t="shared" si="71"/>
        <v>71.428571428571431</v>
      </c>
    </row>
    <row r="273" spans="1:14" ht="15" customHeight="1" outlineLevel="5">
      <c r="A273" s="7" t="s">
        <v>43</v>
      </c>
      <c r="B273" s="8" t="s">
        <v>46</v>
      </c>
      <c r="C273" s="8" t="s">
        <v>207</v>
      </c>
      <c r="D273" s="8" t="s">
        <v>211</v>
      </c>
      <c r="E273" s="8" t="s">
        <v>213</v>
      </c>
      <c r="F273" s="8" t="s">
        <v>12</v>
      </c>
      <c r="G273" s="8"/>
      <c r="H273" s="8" t="s">
        <v>44</v>
      </c>
      <c r="I273" s="8"/>
      <c r="J273" s="8"/>
      <c r="K273" s="8"/>
      <c r="L273" s="9">
        <v>170000</v>
      </c>
      <c r="M273" s="9">
        <v>35857</v>
      </c>
      <c r="N273" s="9">
        <f t="shared" si="71"/>
        <v>21.092352941176472</v>
      </c>
    </row>
    <row r="274" spans="1:14" ht="34.5" customHeight="1" outlineLevel="5">
      <c r="A274" s="7" t="s">
        <v>80</v>
      </c>
      <c r="B274" s="8" t="s">
        <v>46</v>
      </c>
      <c r="C274" s="8" t="s">
        <v>207</v>
      </c>
      <c r="D274" s="8" t="s">
        <v>211</v>
      </c>
      <c r="E274" s="8" t="s">
        <v>213</v>
      </c>
      <c r="F274" s="8" t="s">
        <v>12</v>
      </c>
      <c r="G274" s="8"/>
      <c r="H274" s="8" t="s">
        <v>81</v>
      </c>
      <c r="I274" s="8"/>
      <c r="J274" s="8"/>
      <c r="K274" s="8"/>
      <c r="L274" s="9">
        <v>17000</v>
      </c>
      <c r="M274" s="9">
        <v>0</v>
      </c>
      <c r="N274" s="9">
        <f t="shared" si="71"/>
        <v>0</v>
      </c>
    </row>
    <row r="275" spans="1:14" ht="34.5" customHeight="1" outlineLevel="5">
      <c r="A275" s="16" t="s">
        <v>297</v>
      </c>
      <c r="B275" s="8" t="s">
        <v>46</v>
      </c>
      <c r="C275" s="8" t="s">
        <v>298</v>
      </c>
      <c r="D275" s="8" t="s">
        <v>11</v>
      </c>
      <c r="E275" s="8" t="s">
        <v>12</v>
      </c>
      <c r="F275" s="8"/>
      <c r="G275" s="8"/>
      <c r="H275" s="8"/>
      <c r="I275" s="8"/>
      <c r="J275" s="8"/>
      <c r="K275" s="8"/>
      <c r="L275" s="9">
        <f>L276</f>
        <v>904450</v>
      </c>
      <c r="M275" s="9">
        <f>M276</f>
        <v>20000</v>
      </c>
      <c r="N275" s="9">
        <f t="shared" si="71"/>
        <v>2.2112886284482283</v>
      </c>
    </row>
    <row r="276" spans="1:14" ht="34.5" customHeight="1" outlineLevel="5">
      <c r="A276" s="14" t="s">
        <v>299</v>
      </c>
      <c r="B276" s="13" t="s">
        <v>46</v>
      </c>
      <c r="C276" s="8" t="s">
        <v>298</v>
      </c>
      <c r="D276" s="8" t="s">
        <v>203</v>
      </c>
      <c r="E276" s="8" t="s">
        <v>12</v>
      </c>
      <c r="F276" s="8"/>
      <c r="G276" s="8"/>
      <c r="H276" s="8"/>
      <c r="I276" s="8"/>
      <c r="J276" s="8"/>
      <c r="K276" s="8"/>
      <c r="L276" s="9">
        <f>L277+L279</f>
        <v>904450</v>
      </c>
      <c r="M276" s="9">
        <f>M277+M279</f>
        <v>20000</v>
      </c>
      <c r="N276" s="9">
        <f t="shared" si="71"/>
        <v>2.2112886284482283</v>
      </c>
    </row>
    <row r="277" spans="1:14" ht="45" customHeight="1" outlineLevel="5">
      <c r="A277" s="15" t="s">
        <v>300</v>
      </c>
      <c r="B277" s="13" t="s">
        <v>46</v>
      </c>
      <c r="C277" s="8" t="s">
        <v>298</v>
      </c>
      <c r="D277" s="8" t="s">
        <v>203</v>
      </c>
      <c r="E277" s="8" t="s">
        <v>95</v>
      </c>
      <c r="F277" s="8"/>
      <c r="G277" s="8"/>
      <c r="H277" s="8"/>
      <c r="I277" s="8"/>
      <c r="J277" s="8"/>
      <c r="K277" s="8"/>
      <c r="L277" s="9">
        <f>L278</f>
        <v>698800</v>
      </c>
      <c r="M277" s="9">
        <v>20000</v>
      </c>
      <c r="N277" s="9">
        <f t="shared" si="71"/>
        <v>2.8620492272467088</v>
      </c>
    </row>
    <row r="278" spans="1:14" ht="27" customHeight="1" outlineLevel="5">
      <c r="A278" s="15" t="s">
        <v>301</v>
      </c>
      <c r="B278" s="13" t="s">
        <v>46</v>
      </c>
      <c r="C278" s="8" t="s">
        <v>298</v>
      </c>
      <c r="D278" s="8" t="s">
        <v>203</v>
      </c>
      <c r="E278" s="8" t="s">
        <v>95</v>
      </c>
      <c r="F278" s="8"/>
      <c r="G278" s="8"/>
      <c r="H278" s="8" t="s">
        <v>22</v>
      </c>
      <c r="I278" s="8"/>
      <c r="J278" s="8"/>
      <c r="K278" s="8"/>
      <c r="L278" s="9">
        <v>698800</v>
      </c>
      <c r="M278" s="9">
        <v>20000</v>
      </c>
      <c r="N278" s="9">
        <f t="shared" si="71"/>
        <v>2.8620492272467088</v>
      </c>
    </row>
    <row r="279" spans="1:14" ht="45.75" customHeight="1" outlineLevel="5">
      <c r="A279" s="17" t="s">
        <v>302</v>
      </c>
      <c r="B279" s="8" t="s">
        <v>46</v>
      </c>
      <c r="C279" s="8" t="s">
        <v>298</v>
      </c>
      <c r="D279" s="8" t="s">
        <v>203</v>
      </c>
      <c r="E279" s="8" t="s">
        <v>99</v>
      </c>
      <c r="F279" s="8"/>
      <c r="G279" s="8"/>
      <c r="H279" s="8"/>
      <c r="I279" s="8"/>
      <c r="J279" s="8"/>
      <c r="K279" s="8"/>
      <c r="L279" s="9">
        <f>L280</f>
        <v>205650</v>
      </c>
      <c r="M279" s="9">
        <f>M280</f>
        <v>0</v>
      </c>
      <c r="N279" s="9">
        <f t="shared" si="71"/>
        <v>0</v>
      </c>
    </row>
    <row r="280" spans="1:14" ht="36.75" customHeight="1" outlineLevel="5">
      <c r="A280" s="15" t="s">
        <v>303</v>
      </c>
      <c r="B280" s="13" t="s">
        <v>46</v>
      </c>
      <c r="C280" s="8" t="s">
        <v>298</v>
      </c>
      <c r="D280" s="8" t="s">
        <v>203</v>
      </c>
      <c r="E280" s="8" t="s">
        <v>99</v>
      </c>
      <c r="F280" s="8"/>
      <c r="G280" s="8"/>
      <c r="H280" s="8" t="s">
        <v>304</v>
      </c>
      <c r="I280" s="8"/>
      <c r="J280" s="8"/>
      <c r="K280" s="8"/>
      <c r="L280" s="9">
        <v>205650</v>
      </c>
      <c r="M280" s="9"/>
      <c r="N280" s="9">
        <f t="shared" si="71"/>
        <v>0</v>
      </c>
    </row>
    <row r="281" spans="1:14" ht="15" customHeight="1" outlineLevel="1">
      <c r="A281" s="18" t="s">
        <v>214</v>
      </c>
      <c r="B281" s="8" t="s">
        <v>46</v>
      </c>
      <c r="C281" s="8" t="s">
        <v>215</v>
      </c>
      <c r="D281" s="8" t="s">
        <v>11</v>
      </c>
      <c r="E281" s="8" t="s">
        <v>12</v>
      </c>
      <c r="F281" s="8" t="s">
        <v>12</v>
      </c>
      <c r="G281" s="8"/>
      <c r="H281" s="8"/>
      <c r="I281" s="8"/>
      <c r="J281" s="8"/>
      <c r="K281" s="8"/>
      <c r="L281" s="9">
        <f>L282+L286+L293+L308</f>
        <v>7559497.5999999996</v>
      </c>
      <c r="M281" s="9">
        <f t="shared" ref="M281" si="78">M282+M286+M293+M308</f>
        <v>1122302.5499999998</v>
      </c>
      <c r="N281" s="9">
        <f t="shared" si="71"/>
        <v>14.846258433893805</v>
      </c>
    </row>
    <row r="282" spans="1:14" ht="15" customHeight="1" outlineLevel="2">
      <c r="A282" s="7" t="s">
        <v>216</v>
      </c>
      <c r="B282" s="8" t="s">
        <v>46</v>
      </c>
      <c r="C282" s="8" t="s">
        <v>217</v>
      </c>
      <c r="D282" s="8" t="s">
        <v>11</v>
      </c>
      <c r="E282" s="8" t="s">
        <v>12</v>
      </c>
      <c r="F282" s="8" t="s">
        <v>12</v>
      </c>
      <c r="G282" s="8"/>
      <c r="H282" s="8"/>
      <c r="I282" s="8"/>
      <c r="J282" s="8"/>
      <c r="K282" s="8"/>
      <c r="L282" s="9">
        <f>L283</f>
        <v>819630</v>
      </c>
      <c r="M282" s="9">
        <f t="shared" ref="M282:M284" si="79">M283</f>
        <v>136604.46</v>
      </c>
      <c r="N282" s="9">
        <f t="shared" si="71"/>
        <v>16.666600783280259</v>
      </c>
    </row>
    <row r="283" spans="1:14" ht="42.75" customHeight="1" outlineLevel="3">
      <c r="A283" s="7" t="s">
        <v>218</v>
      </c>
      <c r="B283" s="8" t="s">
        <v>46</v>
      </c>
      <c r="C283" s="8" t="s">
        <v>217</v>
      </c>
      <c r="D283" s="8" t="s">
        <v>219</v>
      </c>
      <c r="E283" s="8" t="s">
        <v>12</v>
      </c>
      <c r="F283" s="8" t="s">
        <v>12</v>
      </c>
      <c r="G283" s="8"/>
      <c r="H283" s="8"/>
      <c r="I283" s="8"/>
      <c r="J283" s="8"/>
      <c r="K283" s="8"/>
      <c r="L283" s="9">
        <f>L284</f>
        <v>819630</v>
      </c>
      <c r="M283" s="9">
        <f t="shared" si="79"/>
        <v>136604.46</v>
      </c>
      <c r="N283" s="9">
        <f t="shared" si="71"/>
        <v>16.666600783280259</v>
      </c>
    </row>
    <row r="284" spans="1:14" ht="28.5" customHeight="1" outlineLevel="4">
      <c r="A284" s="7" t="s">
        <v>220</v>
      </c>
      <c r="B284" s="8" t="s">
        <v>46</v>
      </c>
      <c r="C284" s="8" t="s">
        <v>217</v>
      </c>
      <c r="D284" s="8" t="s">
        <v>219</v>
      </c>
      <c r="E284" s="8" t="s">
        <v>221</v>
      </c>
      <c r="F284" s="8" t="s">
        <v>12</v>
      </c>
      <c r="G284" s="8"/>
      <c r="H284" s="8"/>
      <c r="I284" s="8"/>
      <c r="J284" s="8"/>
      <c r="K284" s="8"/>
      <c r="L284" s="9">
        <f>L285</f>
        <v>819630</v>
      </c>
      <c r="M284" s="9">
        <f t="shared" si="79"/>
        <v>136604.46</v>
      </c>
      <c r="N284" s="9">
        <f t="shared" si="71"/>
        <v>16.666600783280259</v>
      </c>
    </row>
    <row r="285" spans="1:14" ht="51.75" customHeight="1" outlineLevel="5">
      <c r="A285" s="7" t="s">
        <v>188</v>
      </c>
      <c r="B285" s="8" t="s">
        <v>46</v>
      </c>
      <c r="C285" s="8" t="s">
        <v>217</v>
      </c>
      <c r="D285" s="8" t="s">
        <v>219</v>
      </c>
      <c r="E285" s="8" t="s">
        <v>221</v>
      </c>
      <c r="F285" s="8" t="s">
        <v>12</v>
      </c>
      <c r="G285" s="8"/>
      <c r="H285" s="8" t="s">
        <v>189</v>
      </c>
      <c r="I285" s="8"/>
      <c r="J285" s="8"/>
      <c r="K285" s="8"/>
      <c r="L285" s="9">
        <v>819630</v>
      </c>
      <c r="M285" s="9">
        <v>136604.46</v>
      </c>
      <c r="N285" s="9">
        <f t="shared" si="71"/>
        <v>16.666600783280259</v>
      </c>
    </row>
    <row r="286" spans="1:14" ht="15" customHeight="1" outlineLevel="2">
      <c r="A286" s="7" t="s">
        <v>222</v>
      </c>
      <c r="B286" s="8" t="s">
        <v>46</v>
      </c>
      <c r="C286" s="8" t="s">
        <v>223</v>
      </c>
      <c r="D286" s="8" t="s">
        <v>11</v>
      </c>
      <c r="E286" s="8" t="s">
        <v>12</v>
      </c>
      <c r="F286" s="8" t="s">
        <v>12</v>
      </c>
      <c r="G286" s="8"/>
      <c r="H286" s="8"/>
      <c r="I286" s="8"/>
      <c r="J286" s="8"/>
      <c r="K286" s="8"/>
      <c r="L286" s="9">
        <f>L287+L290</f>
        <v>251248</v>
      </c>
      <c r="M286" s="9">
        <f t="shared" ref="M286" si="80">M287+M290</f>
        <v>11000</v>
      </c>
      <c r="N286" s="9">
        <f t="shared" ref="N286:N317" si="81">M286/L286*100</f>
        <v>4.3781443036362475</v>
      </c>
    </row>
    <row r="287" spans="1:14" ht="61.5" customHeight="1" outlineLevel="3">
      <c r="A287" s="7" t="s">
        <v>224</v>
      </c>
      <c r="B287" s="8" t="s">
        <v>46</v>
      </c>
      <c r="C287" s="8" t="s">
        <v>223</v>
      </c>
      <c r="D287" s="8" t="s">
        <v>225</v>
      </c>
      <c r="E287" s="8" t="s">
        <v>12</v>
      </c>
      <c r="F287" s="8" t="s">
        <v>12</v>
      </c>
      <c r="G287" s="8"/>
      <c r="H287" s="8"/>
      <c r="I287" s="8"/>
      <c r="J287" s="8"/>
      <c r="K287" s="8"/>
      <c r="L287" s="9">
        <f>L288</f>
        <v>105000</v>
      </c>
      <c r="M287" s="9">
        <f t="shared" ref="M287:M288" si="82">M288</f>
        <v>11000</v>
      </c>
      <c r="N287" s="9">
        <f t="shared" si="81"/>
        <v>10.476190476190476</v>
      </c>
    </row>
    <row r="288" spans="1:14" ht="42.75" customHeight="1" outlineLevel="4">
      <c r="A288" s="7" t="s">
        <v>186</v>
      </c>
      <c r="B288" s="8" t="s">
        <v>46</v>
      </c>
      <c r="C288" s="8" t="s">
        <v>223</v>
      </c>
      <c r="D288" s="8" t="s">
        <v>225</v>
      </c>
      <c r="E288" s="8" t="s">
        <v>187</v>
      </c>
      <c r="F288" s="8" t="s">
        <v>12</v>
      </c>
      <c r="G288" s="8"/>
      <c r="H288" s="8"/>
      <c r="I288" s="8"/>
      <c r="J288" s="8"/>
      <c r="K288" s="8"/>
      <c r="L288" s="9">
        <f>L289</f>
        <v>105000</v>
      </c>
      <c r="M288" s="9">
        <f t="shared" si="82"/>
        <v>11000</v>
      </c>
      <c r="N288" s="9">
        <f t="shared" si="81"/>
        <v>10.476190476190476</v>
      </c>
    </row>
    <row r="289" spans="1:14" ht="28.5" customHeight="1" outlineLevel="5">
      <c r="A289" s="7" t="s">
        <v>226</v>
      </c>
      <c r="B289" s="8" t="s">
        <v>46</v>
      </c>
      <c r="C289" s="8" t="s">
        <v>223</v>
      </c>
      <c r="D289" s="8" t="s">
        <v>225</v>
      </c>
      <c r="E289" s="8" t="s">
        <v>187</v>
      </c>
      <c r="F289" s="8" t="s">
        <v>12</v>
      </c>
      <c r="G289" s="8"/>
      <c r="H289" s="8" t="s">
        <v>227</v>
      </c>
      <c r="I289" s="8"/>
      <c r="J289" s="8"/>
      <c r="K289" s="8"/>
      <c r="L289" s="9">
        <v>105000</v>
      </c>
      <c r="M289" s="9">
        <v>11000</v>
      </c>
      <c r="N289" s="9">
        <f t="shared" si="81"/>
        <v>10.476190476190476</v>
      </c>
    </row>
    <row r="290" spans="1:14" ht="28.5" customHeight="1" outlineLevel="3">
      <c r="A290" s="7" t="s">
        <v>228</v>
      </c>
      <c r="B290" s="8" t="s">
        <v>46</v>
      </c>
      <c r="C290" s="8" t="s">
        <v>223</v>
      </c>
      <c r="D290" s="8" t="s">
        <v>229</v>
      </c>
      <c r="E290" s="8" t="s">
        <v>12</v>
      </c>
      <c r="F290" s="8" t="s">
        <v>12</v>
      </c>
      <c r="G290" s="8"/>
      <c r="H290" s="8"/>
      <c r="I290" s="8"/>
      <c r="J290" s="8"/>
      <c r="K290" s="8"/>
      <c r="L290" s="9">
        <f>L291</f>
        <v>146248</v>
      </c>
      <c r="M290" s="9">
        <f t="shared" ref="M290:M291" si="83">M291</f>
        <v>0</v>
      </c>
      <c r="N290" s="9">
        <f t="shared" si="81"/>
        <v>0</v>
      </c>
    </row>
    <row r="291" spans="1:14" ht="28.5" customHeight="1" outlineLevel="4">
      <c r="A291" s="7" t="s">
        <v>230</v>
      </c>
      <c r="B291" s="8" t="s">
        <v>46</v>
      </c>
      <c r="C291" s="8" t="s">
        <v>223</v>
      </c>
      <c r="D291" s="8" t="s">
        <v>229</v>
      </c>
      <c r="E291" s="8" t="s">
        <v>231</v>
      </c>
      <c r="F291" s="8" t="s">
        <v>12</v>
      </c>
      <c r="G291" s="8"/>
      <c r="H291" s="8"/>
      <c r="I291" s="8"/>
      <c r="J291" s="8"/>
      <c r="K291" s="8"/>
      <c r="L291" s="9">
        <f>L292</f>
        <v>146248</v>
      </c>
      <c r="M291" s="9">
        <f t="shared" si="83"/>
        <v>0</v>
      </c>
      <c r="N291" s="9">
        <f t="shared" si="81"/>
        <v>0</v>
      </c>
    </row>
    <row r="292" spans="1:14" ht="28.5" customHeight="1" outlineLevel="5">
      <c r="A292" s="7" t="s">
        <v>226</v>
      </c>
      <c r="B292" s="8" t="s">
        <v>46</v>
      </c>
      <c r="C292" s="8" t="s">
        <v>223</v>
      </c>
      <c r="D292" s="8" t="s">
        <v>229</v>
      </c>
      <c r="E292" s="8" t="s">
        <v>231</v>
      </c>
      <c r="F292" s="8" t="s">
        <v>12</v>
      </c>
      <c r="G292" s="8"/>
      <c r="H292" s="8" t="s">
        <v>227</v>
      </c>
      <c r="I292" s="8"/>
      <c r="J292" s="8"/>
      <c r="K292" s="8"/>
      <c r="L292" s="9">
        <v>146248</v>
      </c>
      <c r="M292" s="9">
        <v>0</v>
      </c>
      <c r="N292" s="9">
        <f t="shared" si="81"/>
        <v>0</v>
      </c>
    </row>
    <row r="293" spans="1:14" ht="15" customHeight="1" outlineLevel="2">
      <c r="A293" s="7" t="s">
        <v>232</v>
      </c>
      <c r="B293" s="8" t="s">
        <v>46</v>
      </c>
      <c r="C293" s="8" t="s">
        <v>233</v>
      </c>
      <c r="D293" s="8" t="s">
        <v>11</v>
      </c>
      <c r="E293" s="8" t="s">
        <v>12</v>
      </c>
      <c r="F293" s="8" t="s">
        <v>12</v>
      </c>
      <c r="G293" s="8"/>
      <c r="H293" s="8"/>
      <c r="I293" s="8"/>
      <c r="J293" s="8"/>
      <c r="K293" s="8"/>
      <c r="L293" s="9">
        <f>L294+L297+L302+L305</f>
        <v>5696139.5999999996</v>
      </c>
      <c r="M293" s="9">
        <f t="shared" ref="M293" si="84">M294+M297+M302+M305</f>
        <v>857892.87999999989</v>
      </c>
      <c r="N293" s="9">
        <f t="shared" si="81"/>
        <v>15.060952508958875</v>
      </c>
    </row>
    <row r="294" spans="1:14" ht="77.25" customHeight="1" outlineLevel="3">
      <c r="A294" s="7" t="s">
        <v>234</v>
      </c>
      <c r="B294" s="8" t="s">
        <v>46</v>
      </c>
      <c r="C294" s="8" t="s">
        <v>233</v>
      </c>
      <c r="D294" s="8" t="s">
        <v>235</v>
      </c>
      <c r="E294" s="8" t="s">
        <v>12</v>
      </c>
      <c r="F294" s="8" t="s">
        <v>12</v>
      </c>
      <c r="G294" s="8"/>
      <c r="H294" s="8"/>
      <c r="I294" s="8"/>
      <c r="J294" s="8"/>
      <c r="K294" s="8"/>
      <c r="L294" s="9">
        <f>L295</f>
        <v>1147377</v>
      </c>
      <c r="M294" s="9">
        <f t="shared" ref="M294:M295" si="85">M295</f>
        <v>214618.18</v>
      </c>
      <c r="N294" s="9">
        <f t="shared" si="81"/>
        <v>18.705114360842163</v>
      </c>
    </row>
    <row r="295" spans="1:14" ht="44.25" customHeight="1" outlineLevel="4">
      <c r="A295" s="7" t="s">
        <v>236</v>
      </c>
      <c r="B295" s="8" t="s">
        <v>46</v>
      </c>
      <c r="C295" s="8" t="s">
        <v>233</v>
      </c>
      <c r="D295" s="8" t="s">
        <v>235</v>
      </c>
      <c r="E295" s="8" t="s">
        <v>237</v>
      </c>
      <c r="F295" s="8" t="s">
        <v>12</v>
      </c>
      <c r="G295" s="8"/>
      <c r="H295" s="8"/>
      <c r="I295" s="8"/>
      <c r="J295" s="8"/>
      <c r="K295" s="8"/>
      <c r="L295" s="9">
        <f>L296</f>
        <v>1147377</v>
      </c>
      <c r="M295" s="9">
        <f t="shared" si="85"/>
        <v>214618.18</v>
      </c>
      <c r="N295" s="9">
        <f t="shared" si="81"/>
        <v>18.705114360842163</v>
      </c>
    </row>
    <row r="296" spans="1:14" ht="28.5" customHeight="1" outlineLevel="5">
      <c r="A296" s="7" t="s">
        <v>226</v>
      </c>
      <c r="B296" s="8" t="s">
        <v>46</v>
      </c>
      <c r="C296" s="8" t="s">
        <v>233</v>
      </c>
      <c r="D296" s="8" t="s">
        <v>235</v>
      </c>
      <c r="E296" s="8" t="s">
        <v>293</v>
      </c>
      <c r="F296" s="8" t="s">
        <v>12</v>
      </c>
      <c r="G296" s="8"/>
      <c r="H296" s="8" t="s">
        <v>227</v>
      </c>
      <c r="I296" s="8"/>
      <c r="J296" s="8"/>
      <c r="K296" s="8"/>
      <c r="L296" s="9">
        <v>1147377</v>
      </c>
      <c r="M296" s="9">
        <v>214618.18</v>
      </c>
      <c r="N296" s="9">
        <f t="shared" si="81"/>
        <v>18.705114360842163</v>
      </c>
    </row>
    <row r="297" spans="1:14" ht="104.25" customHeight="1" outlineLevel="3">
      <c r="A297" s="7" t="s">
        <v>238</v>
      </c>
      <c r="B297" s="8" t="s">
        <v>46</v>
      </c>
      <c r="C297" s="8" t="s">
        <v>233</v>
      </c>
      <c r="D297" s="8" t="s">
        <v>239</v>
      </c>
      <c r="E297" s="8" t="s">
        <v>12</v>
      </c>
      <c r="F297" s="8" t="s">
        <v>12</v>
      </c>
      <c r="G297" s="8"/>
      <c r="H297" s="8"/>
      <c r="I297" s="8"/>
      <c r="J297" s="8"/>
      <c r="K297" s="8"/>
      <c r="L297" s="9">
        <f>L298+L300</f>
        <v>3589312</v>
      </c>
      <c r="M297" s="9">
        <f t="shared" ref="M297" si="86">M298+M300</f>
        <v>643274.69999999995</v>
      </c>
      <c r="N297" s="9">
        <f t="shared" si="81"/>
        <v>17.921949944724783</v>
      </c>
    </row>
    <row r="298" spans="1:14" ht="42.75" customHeight="1" outlineLevel="4">
      <c r="A298" s="7" t="s">
        <v>186</v>
      </c>
      <c r="B298" s="8" t="s">
        <v>46</v>
      </c>
      <c r="C298" s="8" t="s">
        <v>233</v>
      </c>
      <c r="D298" s="8" t="s">
        <v>239</v>
      </c>
      <c r="E298" s="8" t="s">
        <v>187</v>
      </c>
      <c r="F298" s="8" t="s">
        <v>12</v>
      </c>
      <c r="G298" s="8"/>
      <c r="H298" s="8"/>
      <c r="I298" s="8"/>
      <c r="J298" s="8"/>
      <c r="K298" s="8"/>
      <c r="L298" s="9">
        <f>L299</f>
        <v>2821325</v>
      </c>
      <c r="M298" s="9">
        <f t="shared" ref="M298" si="87">M299</f>
        <v>497527.65</v>
      </c>
      <c r="N298" s="9">
        <f t="shared" si="81"/>
        <v>17.634538736232091</v>
      </c>
    </row>
    <row r="299" spans="1:14" ht="28.5" customHeight="1" outlineLevel="5">
      <c r="A299" s="7" t="s">
        <v>226</v>
      </c>
      <c r="B299" s="8" t="s">
        <v>46</v>
      </c>
      <c r="C299" s="8" t="s">
        <v>233</v>
      </c>
      <c r="D299" s="8" t="s">
        <v>239</v>
      </c>
      <c r="E299" s="8" t="s">
        <v>187</v>
      </c>
      <c r="F299" s="8" t="s">
        <v>12</v>
      </c>
      <c r="G299" s="8"/>
      <c r="H299" s="8" t="s">
        <v>227</v>
      </c>
      <c r="I299" s="8"/>
      <c r="J299" s="8"/>
      <c r="K299" s="8"/>
      <c r="L299" s="9">
        <v>2821325</v>
      </c>
      <c r="M299" s="9">
        <v>497527.65</v>
      </c>
      <c r="N299" s="9">
        <f t="shared" si="81"/>
        <v>17.634538736232091</v>
      </c>
    </row>
    <row r="300" spans="1:14" ht="43.5" customHeight="1" outlineLevel="4">
      <c r="A300" s="7" t="s">
        <v>240</v>
      </c>
      <c r="B300" s="8" t="s">
        <v>46</v>
      </c>
      <c r="C300" s="8" t="s">
        <v>233</v>
      </c>
      <c r="D300" s="8" t="s">
        <v>239</v>
      </c>
      <c r="E300" s="8" t="s">
        <v>241</v>
      </c>
      <c r="F300" s="8" t="s">
        <v>12</v>
      </c>
      <c r="G300" s="8"/>
      <c r="H300" s="8"/>
      <c r="I300" s="8"/>
      <c r="J300" s="8"/>
      <c r="K300" s="8"/>
      <c r="L300" s="9">
        <f>L301</f>
        <v>767987</v>
      </c>
      <c r="M300" s="9">
        <f t="shared" ref="M300" si="88">M301</f>
        <v>145747.04999999999</v>
      </c>
      <c r="N300" s="9">
        <f t="shared" si="81"/>
        <v>18.977801707580984</v>
      </c>
    </row>
    <row r="301" spans="1:14" ht="28.5" customHeight="1" outlineLevel="5">
      <c r="A301" s="7" t="s">
        <v>226</v>
      </c>
      <c r="B301" s="8" t="s">
        <v>46</v>
      </c>
      <c r="C301" s="8" t="s">
        <v>233</v>
      </c>
      <c r="D301" s="8" t="s">
        <v>239</v>
      </c>
      <c r="E301" s="8" t="s">
        <v>241</v>
      </c>
      <c r="F301" s="8" t="s">
        <v>12</v>
      </c>
      <c r="G301" s="8"/>
      <c r="H301" s="8" t="s">
        <v>36</v>
      </c>
      <c r="I301" s="8"/>
      <c r="J301" s="8"/>
      <c r="K301" s="8"/>
      <c r="L301" s="9">
        <v>767987</v>
      </c>
      <c r="M301" s="9">
        <v>145747.04999999999</v>
      </c>
      <c r="N301" s="9">
        <f t="shared" si="81"/>
        <v>18.977801707580984</v>
      </c>
    </row>
    <row r="302" spans="1:14" ht="81" customHeight="1" outlineLevel="3">
      <c r="A302" s="7" t="s">
        <v>242</v>
      </c>
      <c r="B302" s="8" t="s">
        <v>46</v>
      </c>
      <c r="C302" s="8" t="s">
        <v>233</v>
      </c>
      <c r="D302" s="8" t="s">
        <v>243</v>
      </c>
      <c r="E302" s="8" t="s">
        <v>12</v>
      </c>
      <c r="F302" s="8" t="s">
        <v>12</v>
      </c>
      <c r="G302" s="8"/>
      <c r="H302" s="8"/>
      <c r="I302" s="8"/>
      <c r="J302" s="8"/>
      <c r="K302" s="8"/>
      <c r="L302" s="9">
        <f>L303</f>
        <v>893739</v>
      </c>
      <c r="M302" s="9">
        <f t="shared" ref="M302:M303" si="89">M303</f>
        <v>0</v>
      </c>
      <c r="N302" s="9">
        <f t="shared" si="81"/>
        <v>0</v>
      </c>
    </row>
    <row r="303" spans="1:14" ht="63" customHeight="1" outlineLevel="4">
      <c r="A303" s="7" t="s">
        <v>244</v>
      </c>
      <c r="B303" s="8" t="s">
        <v>46</v>
      </c>
      <c r="C303" s="8" t="s">
        <v>233</v>
      </c>
      <c r="D303" s="8" t="s">
        <v>243</v>
      </c>
      <c r="E303" s="8" t="s">
        <v>245</v>
      </c>
      <c r="F303" s="8" t="s">
        <v>12</v>
      </c>
      <c r="G303" s="8"/>
      <c r="H303" s="8"/>
      <c r="I303" s="8"/>
      <c r="J303" s="8"/>
      <c r="K303" s="8"/>
      <c r="L303" s="9">
        <f>L304</f>
        <v>893739</v>
      </c>
      <c r="M303" s="9">
        <f t="shared" si="89"/>
        <v>0</v>
      </c>
      <c r="N303" s="9">
        <f t="shared" si="81"/>
        <v>0</v>
      </c>
    </row>
    <row r="304" spans="1:14" ht="29.25" customHeight="1" outlineLevel="5">
      <c r="A304" s="7" t="s">
        <v>58</v>
      </c>
      <c r="B304" s="8" t="s">
        <v>46</v>
      </c>
      <c r="C304" s="8" t="s">
        <v>233</v>
      </c>
      <c r="D304" s="8" t="s">
        <v>243</v>
      </c>
      <c r="E304" s="8" t="s">
        <v>245</v>
      </c>
      <c r="F304" s="8" t="s">
        <v>12</v>
      </c>
      <c r="G304" s="8"/>
      <c r="H304" s="8" t="s">
        <v>59</v>
      </c>
      <c r="I304" s="8"/>
      <c r="J304" s="8"/>
      <c r="K304" s="8"/>
      <c r="L304" s="9">
        <v>893739</v>
      </c>
      <c r="M304" s="9">
        <v>0</v>
      </c>
      <c r="N304" s="9">
        <f t="shared" si="81"/>
        <v>0</v>
      </c>
    </row>
    <row r="305" spans="1:14" ht="28.5" customHeight="1" outlineLevel="3">
      <c r="A305" s="7" t="s">
        <v>246</v>
      </c>
      <c r="B305" s="8" t="s">
        <v>46</v>
      </c>
      <c r="C305" s="8" t="s">
        <v>233</v>
      </c>
      <c r="D305" s="8" t="s">
        <v>247</v>
      </c>
      <c r="E305" s="8" t="s">
        <v>12</v>
      </c>
      <c r="F305" s="8" t="s">
        <v>12</v>
      </c>
      <c r="G305" s="8"/>
      <c r="H305" s="8"/>
      <c r="I305" s="8"/>
      <c r="J305" s="8"/>
      <c r="K305" s="8"/>
      <c r="L305" s="9">
        <f>L306</f>
        <v>65711.600000000006</v>
      </c>
      <c r="M305" s="9">
        <f t="shared" ref="M305:M306" si="90">M306</f>
        <v>0</v>
      </c>
      <c r="N305" s="9">
        <f t="shared" si="81"/>
        <v>0</v>
      </c>
    </row>
    <row r="306" spans="1:14" ht="42.75" customHeight="1" outlineLevel="4">
      <c r="A306" s="7" t="s">
        <v>186</v>
      </c>
      <c r="B306" s="8" t="s">
        <v>46</v>
      </c>
      <c r="C306" s="8" t="s">
        <v>233</v>
      </c>
      <c r="D306" s="8" t="s">
        <v>247</v>
      </c>
      <c r="E306" s="8" t="s">
        <v>187</v>
      </c>
      <c r="F306" s="8" t="s">
        <v>12</v>
      </c>
      <c r="G306" s="8"/>
      <c r="H306" s="8"/>
      <c r="I306" s="8"/>
      <c r="J306" s="8"/>
      <c r="K306" s="8"/>
      <c r="L306" s="9">
        <f>L307</f>
        <v>65711.600000000006</v>
      </c>
      <c r="M306" s="9">
        <f t="shared" si="90"/>
        <v>0</v>
      </c>
      <c r="N306" s="9">
        <f t="shared" si="81"/>
        <v>0</v>
      </c>
    </row>
    <row r="307" spans="1:14" ht="28.5" customHeight="1" outlineLevel="5">
      <c r="A307" s="7" t="s">
        <v>226</v>
      </c>
      <c r="B307" s="8" t="s">
        <v>46</v>
      </c>
      <c r="C307" s="8" t="s">
        <v>233</v>
      </c>
      <c r="D307" s="8" t="s">
        <v>247</v>
      </c>
      <c r="E307" s="8" t="s">
        <v>187</v>
      </c>
      <c r="F307" s="8" t="s">
        <v>12</v>
      </c>
      <c r="G307" s="8"/>
      <c r="H307" s="8" t="s">
        <v>227</v>
      </c>
      <c r="I307" s="8"/>
      <c r="J307" s="8"/>
      <c r="K307" s="8"/>
      <c r="L307" s="9">
        <v>65711.600000000006</v>
      </c>
      <c r="M307" s="9">
        <v>0</v>
      </c>
      <c r="N307" s="9">
        <f t="shared" si="81"/>
        <v>0</v>
      </c>
    </row>
    <row r="308" spans="1:14" ht="28.5" customHeight="1" outlineLevel="2">
      <c r="A308" s="7" t="s">
        <v>248</v>
      </c>
      <c r="B308" s="8" t="s">
        <v>46</v>
      </c>
      <c r="C308" s="8" t="s">
        <v>249</v>
      </c>
      <c r="D308" s="8" t="s">
        <v>11</v>
      </c>
      <c r="E308" s="8" t="s">
        <v>12</v>
      </c>
      <c r="F308" s="8" t="s">
        <v>12</v>
      </c>
      <c r="G308" s="8"/>
      <c r="H308" s="8"/>
      <c r="I308" s="8"/>
      <c r="J308" s="8"/>
      <c r="K308" s="8"/>
      <c r="L308" s="9">
        <f>L309+L323+L317+L331</f>
        <v>792480</v>
      </c>
      <c r="M308" s="9">
        <f t="shared" ref="M308" si="91">M309+M323+M317+M331</f>
        <v>116805.21</v>
      </c>
      <c r="N308" s="9">
        <f t="shared" si="81"/>
        <v>14.739199727437919</v>
      </c>
    </row>
    <row r="309" spans="1:14" ht="103.5" customHeight="1" outlineLevel="3">
      <c r="A309" s="7" t="s">
        <v>72</v>
      </c>
      <c r="B309" s="8" t="s">
        <v>46</v>
      </c>
      <c r="C309" s="8" t="s">
        <v>249</v>
      </c>
      <c r="D309" s="8" t="s">
        <v>73</v>
      </c>
      <c r="E309" s="8" t="s">
        <v>12</v>
      </c>
      <c r="F309" s="8" t="s">
        <v>12</v>
      </c>
      <c r="G309" s="8"/>
      <c r="H309" s="8"/>
      <c r="I309" s="8"/>
      <c r="J309" s="8"/>
      <c r="K309" s="8"/>
      <c r="L309" s="9">
        <f>L310+L312+L314</f>
        <v>300592</v>
      </c>
      <c r="M309" s="9">
        <f t="shared" ref="M309" si="92">M310+M312+M314</f>
        <v>41817.089999999997</v>
      </c>
      <c r="N309" s="9">
        <f t="shared" si="81"/>
        <v>13.911577819768988</v>
      </c>
    </row>
    <row r="310" spans="1:14" ht="29.25" customHeight="1" outlineLevel="4">
      <c r="A310" s="7" t="s">
        <v>19</v>
      </c>
      <c r="B310" s="8" t="s">
        <v>46</v>
      </c>
      <c r="C310" s="8" t="s">
        <v>249</v>
      </c>
      <c r="D310" s="8" t="s">
        <v>73</v>
      </c>
      <c r="E310" s="8" t="s">
        <v>20</v>
      </c>
      <c r="F310" s="8" t="s">
        <v>12</v>
      </c>
      <c r="G310" s="8"/>
      <c r="H310" s="8"/>
      <c r="I310" s="8"/>
      <c r="J310" s="8"/>
      <c r="K310" s="8"/>
      <c r="L310" s="9">
        <f>L311</f>
        <v>210656</v>
      </c>
      <c r="M310" s="9">
        <f t="shared" ref="M310" si="93">M311</f>
        <v>31136.06</v>
      </c>
      <c r="N310" s="9">
        <f t="shared" si="81"/>
        <v>14.780523697402401</v>
      </c>
    </row>
    <row r="311" spans="1:14" ht="15" customHeight="1" outlineLevel="5">
      <c r="A311" s="7" t="s">
        <v>21</v>
      </c>
      <c r="B311" s="8" t="s">
        <v>46</v>
      </c>
      <c r="C311" s="8" t="s">
        <v>249</v>
      </c>
      <c r="D311" s="8" t="s">
        <v>73</v>
      </c>
      <c r="E311" s="8" t="s">
        <v>20</v>
      </c>
      <c r="F311" s="8" t="s">
        <v>12</v>
      </c>
      <c r="G311" s="8"/>
      <c r="H311" s="8" t="s">
        <v>22</v>
      </c>
      <c r="I311" s="8"/>
      <c r="J311" s="8"/>
      <c r="K311" s="8"/>
      <c r="L311" s="9">
        <v>210656</v>
      </c>
      <c r="M311" s="9">
        <v>31136.06</v>
      </c>
      <c r="N311" s="9">
        <f t="shared" si="81"/>
        <v>14.780523697402401</v>
      </c>
    </row>
    <row r="312" spans="1:14" ht="64.5" customHeight="1" outlineLevel="4">
      <c r="A312" s="7" t="s">
        <v>27</v>
      </c>
      <c r="B312" s="8" t="s">
        <v>46</v>
      </c>
      <c r="C312" s="8" t="s">
        <v>249</v>
      </c>
      <c r="D312" s="8" t="s">
        <v>73</v>
      </c>
      <c r="E312" s="8" t="s">
        <v>28</v>
      </c>
      <c r="F312" s="8" t="s">
        <v>12</v>
      </c>
      <c r="G312" s="8"/>
      <c r="H312" s="8"/>
      <c r="I312" s="8"/>
      <c r="J312" s="8"/>
      <c r="K312" s="8"/>
      <c r="L312" s="9">
        <f>L313</f>
        <v>62411</v>
      </c>
      <c r="M312" s="9">
        <f t="shared" ref="M312" si="94">M313</f>
        <v>9670</v>
      </c>
      <c r="N312" s="9">
        <f t="shared" si="81"/>
        <v>15.494063546490203</v>
      </c>
    </row>
    <row r="313" spans="1:14" ht="28.5" customHeight="1" outlineLevel="5">
      <c r="A313" s="7" t="s">
        <v>29</v>
      </c>
      <c r="B313" s="8" t="s">
        <v>46</v>
      </c>
      <c r="C313" s="8" t="s">
        <v>249</v>
      </c>
      <c r="D313" s="8" t="s">
        <v>73</v>
      </c>
      <c r="E313" s="8" t="s">
        <v>28</v>
      </c>
      <c r="F313" s="8" t="s">
        <v>12</v>
      </c>
      <c r="G313" s="8"/>
      <c r="H313" s="8" t="s">
        <v>30</v>
      </c>
      <c r="I313" s="8"/>
      <c r="J313" s="8"/>
      <c r="K313" s="8"/>
      <c r="L313" s="9">
        <v>62411</v>
      </c>
      <c r="M313" s="9">
        <v>9670</v>
      </c>
      <c r="N313" s="9">
        <f t="shared" si="81"/>
        <v>15.494063546490203</v>
      </c>
    </row>
    <row r="314" spans="1:14" ht="42.75" customHeight="1" outlineLevel="4">
      <c r="A314" s="7" t="s">
        <v>31</v>
      </c>
      <c r="B314" s="8" t="s">
        <v>46</v>
      </c>
      <c r="C314" s="8" t="s">
        <v>249</v>
      </c>
      <c r="D314" s="8" t="s">
        <v>73</v>
      </c>
      <c r="E314" s="8" t="s">
        <v>32</v>
      </c>
      <c r="F314" s="8" t="s">
        <v>12</v>
      </c>
      <c r="G314" s="8"/>
      <c r="H314" s="8"/>
      <c r="I314" s="8"/>
      <c r="J314" s="8"/>
      <c r="K314" s="8"/>
      <c r="L314" s="9">
        <f>L315+L316</f>
        <v>27525</v>
      </c>
      <c r="M314" s="9">
        <f t="shared" ref="M314" si="95">M315+M316</f>
        <v>1011.03</v>
      </c>
      <c r="N314" s="9">
        <f t="shared" si="81"/>
        <v>3.6731335149863757</v>
      </c>
    </row>
    <row r="315" spans="1:14" ht="15" customHeight="1" outlineLevel="5">
      <c r="A315" s="7" t="s">
        <v>33</v>
      </c>
      <c r="B315" s="8" t="s">
        <v>46</v>
      </c>
      <c r="C315" s="8" t="s">
        <v>249</v>
      </c>
      <c r="D315" s="8" t="s">
        <v>73</v>
      </c>
      <c r="E315" s="8" t="s">
        <v>32</v>
      </c>
      <c r="F315" s="8" t="s">
        <v>12</v>
      </c>
      <c r="G315" s="8"/>
      <c r="H315" s="8" t="s">
        <v>34</v>
      </c>
      <c r="I315" s="8"/>
      <c r="J315" s="8"/>
      <c r="K315" s="8"/>
      <c r="L315" s="9">
        <v>10000</v>
      </c>
      <c r="M315" s="9">
        <v>1011.03</v>
      </c>
      <c r="N315" s="9">
        <f t="shared" si="81"/>
        <v>10.110300000000001</v>
      </c>
    </row>
    <row r="316" spans="1:14" ht="31.5" customHeight="1" outlineLevel="5">
      <c r="A316" s="7" t="s">
        <v>39</v>
      </c>
      <c r="B316" s="8" t="s">
        <v>46</v>
      </c>
      <c r="C316" s="8" t="s">
        <v>249</v>
      </c>
      <c r="D316" s="8" t="s">
        <v>73</v>
      </c>
      <c r="E316" s="8" t="s">
        <v>32</v>
      </c>
      <c r="F316" s="8" t="s">
        <v>12</v>
      </c>
      <c r="G316" s="8"/>
      <c r="H316" s="8" t="s">
        <v>40</v>
      </c>
      <c r="I316" s="8"/>
      <c r="J316" s="8"/>
      <c r="K316" s="8"/>
      <c r="L316" s="9">
        <v>17525</v>
      </c>
      <c r="M316" s="9">
        <v>0</v>
      </c>
      <c r="N316" s="9">
        <f t="shared" si="81"/>
        <v>0</v>
      </c>
    </row>
    <row r="317" spans="1:14" ht="28.5" customHeight="1" outlineLevel="3">
      <c r="A317" s="7" t="s">
        <v>250</v>
      </c>
      <c r="B317" s="8" t="s">
        <v>46</v>
      </c>
      <c r="C317" s="8" t="s">
        <v>249</v>
      </c>
      <c r="D317" s="8" t="s">
        <v>251</v>
      </c>
      <c r="E317" s="8" t="s">
        <v>12</v>
      </c>
      <c r="F317" s="8" t="s">
        <v>12</v>
      </c>
      <c r="G317" s="8"/>
      <c r="H317" s="8"/>
      <c r="I317" s="8"/>
      <c r="J317" s="8"/>
      <c r="K317" s="8"/>
      <c r="L317" s="9">
        <f>L318+L320</f>
        <v>36000</v>
      </c>
      <c r="M317" s="9">
        <f t="shared" ref="M317" si="96">M318+M320</f>
        <v>0</v>
      </c>
      <c r="N317" s="9">
        <f t="shared" si="81"/>
        <v>0</v>
      </c>
    </row>
    <row r="318" spans="1:14" ht="42.75" customHeight="1" outlineLevel="4">
      <c r="A318" s="7" t="s">
        <v>96</v>
      </c>
      <c r="B318" s="8" t="s">
        <v>46</v>
      </c>
      <c r="C318" s="8" t="s">
        <v>249</v>
      </c>
      <c r="D318" s="8" t="s">
        <v>251</v>
      </c>
      <c r="E318" s="8" t="s">
        <v>97</v>
      </c>
      <c r="F318" s="8" t="s">
        <v>12</v>
      </c>
      <c r="G318" s="8"/>
      <c r="H318" s="8"/>
      <c r="I318" s="8"/>
      <c r="J318" s="8"/>
      <c r="K318" s="8"/>
      <c r="L318" s="9">
        <f>L319</f>
        <v>3500</v>
      </c>
      <c r="M318" s="9">
        <f t="shared" ref="M318" si="97">M319</f>
        <v>0</v>
      </c>
      <c r="N318" s="9">
        <f t="shared" ref="N318:N349" si="98">M318/L318*100</f>
        <v>0</v>
      </c>
    </row>
    <row r="319" spans="1:14" ht="28.5" customHeight="1" outlineLevel="5">
      <c r="A319" s="7" t="s">
        <v>52</v>
      </c>
      <c r="B319" s="8" t="s">
        <v>46</v>
      </c>
      <c r="C319" s="8" t="s">
        <v>249</v>
      </c>
      <c r="D319" s="8" t="s">
        <v>251</v>
      </c>
      <c r="E319" s="8" t="s">
        <v>97</v>
      </c>
      <c r="F319" s="8" t="s">
        <v>12</v>
      </c>
      <c r="G319" s="8"/>
      <c r="H319" s="8" t="s">
        <v>53</v>
      </c>
      <c r="I319" s="8"/>
      <c r="J319" s="8"/>
      <c r="K319" s="8"/>
      <c r="L319" s="9">
        <v>3500</v>
      </c>
      <c r="M319" s="9">
        <v>0</v>
      </c>
      <c r="N319" s="9">
        <f t="shared" si="98"/>
        <v>0</v>
      </c>
    </row>
    <row r="320" spans="1:14" ht="42.75" customHeight="1" outlineLevel="4">
      <c r="A320" s="7" t="s">
        <v>31</v>
      </c>
      <c r="B320" s="8" t="s">
        <v>46</v>
      </c>
      <c r="C320" s="8" t="s">
        <v>249</v>
      </c>
      <c r="D320" s="8" t="s">
        <v>251</v>
      </c>
      <c r="E320" s="8" t="s">
        <v>32</v>
      </c>
      <c r="F320" s="8" t="s">
        <v>12</v>
      </c>
      <c r="G320" s="8"/>
      <c r="H320" s="8"/>
      <c r="I320" s="8"/>
      <c r="J320" s="8"/>
      <c r="K320" s="8"/>
      <c r="L320" s="9">
        <f>L321+L322</f>
        <v>32500</v>
      </c>
      <c r="M320" s="9">
        <f t="shared" ref="M320" si="99">M321+M322</f>
        <v>0</v>
      </c>
      <c r="N320" s="9">
        <f t="shared" si="98"/>
        <v>0</v>
      </c>
    </row>
    <row r="321" spans="1:14" ht="28.5" customHeight="1" outlineLevel="5">
      <c r="A321" s="7" t="s">
        <v>37</v>
      </c>
      <c r="B321" s="8" t="s">
        <v>46</v>
      </c>
      <c r="C321" s="8" t="s">
        <v>249</v>
      </c>
      <c r="D321" s="8" t="s">
        <v>251</v>
      </c>
      <c r="E321" s="8" t="s">
        <v>32</v>
      </c>
      <c r="F321" s="8" t="s">
        <v>12</v>
      </c>
      <c r="G321" s="8"/>
      <c r="H321" s="8" t="s">
        <v>38</v>
      </c>
      <c r="I321" s="8"/>
      <c r="J321" s="8"/>
      <c r="K321" s="8"/>
      <c r="L321" s="9">
        <v>22000</v>
      </c>
      <c r="M321" s="9">
        <v>0</v>
      </c>
      <c r="N321" s="9">
        <f t="shared" si="98"/>
        <v>0</v>
      </c>
    </row>
    <row r="322" spans="1:14" ht="30.75" customHeight="1" outlineLevel="5">
      <c r="A322" s="7" t="s">
        <v>39</v>
      </c>
      <c r="B322" s="8" t="s">
        <v>46</v>
      </c>
      <c r="C322" s="8" t="s">
        <v>249</v>
      </c>
      <c r="D322" s="8" t="s">
        <v>251</v>
      </c>
      <c r="E322" s="8" t="s">
        <v>32</v>
      </c>
      <c r="F322" s="8" t="s">
        <v>12</v>
      </c>
      <c r="G322" s="8"/>
      <c r="H322" s="8" t="s">
        <v>40</v>
      </c>
      <c r="I322" s="8"/>
      <c r="J322" s="8"/>
      <c r="K322" s="8"/>
      <c r="L322" s="9">
        <v>10500</v>
      </c>
      <c r="M322" s="9">
        <v>0</v>
      </c>
      <c r="N322" s="9">
        <f t="shared" si="98"/>
        <v>0</v>
      </c>
    </row>
    <row r="323" spans="1:14" ht="104.25" customHeight="1" outlineLevel="3">
      <c r="A323" s="7" t="s">
        <v>238</v>
      </c>
      <c r="B323" s="8" t="s">
        <v>46</v>
      </c>
      <c r="C323" s="8" t="s">
        <v>249</v>
      </c>
      <c r="D323" s="8" t="s">
        <v>239</v>
      </c>
      <c r="E323" s="8" t="s">
        <v>12</v>
      </c>
      <c r="F323" s="8" t="s">
        <v>12</v>
      </c>
      <c r="G323" s="8"/>
      <c r="H323" s="8"/>
      <c r="I323" s="8"/>
      <c r="J323" s="8"/>
      <c r="K323" s="8"/>
      <c r="L323" s="9">
        <f>L324+L326+L328</f>
        <v>450888</v>
      </c>
      <c r="M323" s="9">
        <f t="shared" ref="M323" si="100">M324+M326+M328</f>
        <v>69988.12000000001</v>
      </c>
      <c r="N323" s="9">
        <f t="shared" si="98"/>
        <v>15.522284913326592</v>
      </c>
    </row>
    <row r="324" spans="1:14" ht="31.5" customHeight="1" outlineLevel="4">
      <c r="A324" s="7" t="s">
        <v>19</v>
      </c>
      <c r="B324" s="8" t="s">
        <v>46</v>
      </c>
      <c r="C324" s="8" t="s">
        <v>249</v>
      </c>
      <c r="D324" s="8" t="s">
        <v>239</v>
      </c>
      <c r="E324" s="8" t="s">
        <v>20</v>
      </c>
      <c r="F324" s="8" t="s">
        <v>12</v>
      </c>
      <c r="G324" s="8"/>
      <c r="H324" s="8"/>
      <c r="I324" s="8"/>
      <c r="J324" s="8"/>
      <c r="K324" s="8"/>
      <c r="L324" s="9">
        <f>L325</f>
        <v>315000</v>
      </c>
      <c r="M324" s="9">
        <f t="shared" ref="M324" si="101">M325</f>
        <v>54024</v>
      </c>
      <c r="N324" s="9">
        <f t="shared" si="98"/>
        <v>17.150476190476191</v>
      </c>
    </row>
    <row r="325" spans="1:14" ht="20.25" customHeight="1" outlineLevel="5">
      <c r="A325" s="7" t="s">
        <v>21</v>
      </c>
      <c r="B325" s="8" t="s">
        <v>46</v>
      </c>
      <c r="C325" s="8" t="s">
        <v>249</v>
      </c>
      <c r="D325" s="8" t="s">
        <v>239</v>
      </c>
      <c r="E325" s="8" t="s">
        <v>20</v>
      </c>
      <c r="F325" s="8" t="s">
        <v>12</v>
      </c>
      <c r="G325" s="8"/>
      <c r="H325" s="8" t="s">
        <v>22</v>
      </c>
      <c r="I325" s="8"/>
      <c r="J325" s="8"/>
      <c r="K325" s="8"/>
      <c r="L325" s="9">
        <v>315000</v>
      </c>
      <c r="M325" s="9">
        <v>54024</v>
      </c>
      <c r="N325" s="9">
        <f t="shared" si="98"/>
        <v>17.150476190476191</v>
      </c>
    </row>
    <row r="326" spans="1:14" ht="64.5" customHeight="1" outlineLevel="4">
      <c r="A326" s="7" t="s">
        <v>27</v>
      </c>
      <c r="B326" s="8" t="s">
        <v>46</v>
      </c>
      <c r="C326" s="8" t="s">
        <v>249</v>
      </c>
      <c r="D326" s="8" t="s">
        <v>239</v>
      </c>
      <c r="E326" s="8" t="s">
        <v>28</v>
      </c>
      <c r="F326" s="8" t="s">
        <v>12</v>
      </c>
      <c r="G326" s="8"/>
      <c r="H326" s="8"/>
      <c r="I326" s="8"/>
      <c r="J326" s="8"/>
      <c r="K326" s="8"/>
      <c r="L326" s="9">
        <f>L327</f>
        <v>94000</v>
      </c>
      <c r="M326" s="9">
        <f t="shared" ref="M326" si="102">M327</f>
        <v>14503.24</v>
      </c>
      <c r="N326" s="9">
        <f t="shared" si="98"/>
        <v>15.428978723404255</v>
      </c>
    </row>
    <row r="327" spans="1:14" ht="33.75" customHeight="1" outlineLevel="5">
      <c r="A327" s="7" t="s">
        <v>29</v>
      </c>
      <c r="B327" s="8" t="s">
        <v>46</v>
      </c>
      <c r="C327" s="8" t="s">
        <v>249</v>
      </c>
      <c r="D327" s="8" t="s">
        <v>239</v>
      </c>
      <c r="E327" s="8" t="s">
        <v>28</v>
      </c>
      <c r="F327" s="8" t="s">
        <v>12</v>
      </c>
      <c r="G327" s="8"/>
      <c r="H327" s="8" t="s">
        <v>30</v>
      </c>
      <c r="I327" s="8"/>
      <c r="J327" s="8"/>
      <c r="K327" s="8"/>
      <c r="L327" s="9">
        <v>94000</v>
      </c>
      <c r="M327" s="9">
        <v>14503.24</v>
      </c>
      <c r="N327" s="9">
        <f t="shared" si="98"/>
        <v>15.428978723404255</v>
      </c>
    </row>
    <row r="328" spans="1:14" ht="42.75" customHeight="1" outlineLevel="4">
      <c r="A328" s="7" t="s">
        <v>31</v>
      </c>
      <c r="B328" s="8" t="s">
        <v>46</v>
      </c>
      <c r="C328" s="8" t="s">
        <v>249</v>
      </c>
      <c r="D328" s="8" t="s">
        <v>239</v>
      </c>
      <c r="E328" s="8" t="s">
        <v>32</v>
      </c>
      <c r="F328" s="8" t="s">
        <v>12</v>
      </c>
      <c r="G328" s="8"/>
      <c r="H328" s="8"/>
      <c r="I328" s="8"/>
      <c r="J328" s="8"/>
      <c r="K328" s="8"/>
      <c r="L328" s="9">
        <f>L329+L330</f>
        <v>41888</v>
      </c>
      <c r="M328" s="9">
        <f t="shared" ref="M328" si="103">M329+M330</f>
        <v>1460.88</v>
      </c>
      <c r="N328" s="9">
        <f t="shared" si="98"/>
        <v>3.4875859434682965</v>
      </c>
    </row>
    <row r="329" spans="1:14" ht="15" customHeight="1" outlineLevel="5">
      <c r="A329" s="7" t="s">
        <v>33</v>
      </c>
      <c r="B329" s="8" t="s">
        <v>46</v>
      </c>
      <c r="C329" s="8" t="s">
        <v>249</v>
      </c>
      <c r="D329" s="8" t="s">
        <v>239</v>
      </c>
      <c r="E329" s="8" t="s">
        <v>32</v>
      </c>
      <c r="F329" s="8" t="s">
        <v>12</v>
      </c>
      <c r="G329" s="8"/>
      <c r="H329" s="8" t="s">
        <v>34</v>
      </c>
      <c r="I329" s="8"/>
      <c r="J329" s="8"/>
      <c r="K329" s="8"/>
      <c r="L329" s="9">
        <v>21500</v>
      </c>
      <c r="M329" s="9">
        <v>1460.88</v>
      </c>
      <c r="N329" s="9">
        <f t="shared" si="98"/>
        <v>6.7947906976744186</v>
      </c>
    </row>
    <row r="330" spans="1:14" ht="33" customHeight="1" outlineLevel="5">
      <c r="A330" s="7" t="s">
        <v>39</v>
      </c>
      <c r="B330" s="8" t="s">
        <v>46</v>
      </c>
      <c r="C330" s="8" t="s">
        <v>249</v>
      </c>
      <c r="D330" s="8" t="s">
        <v>239</v>
      </c>
      <c r="E330" s="8" t="s">
        <v>32</v>
      </c>
      <c r="F330" s="8" t="s">
        <v>12</v>
      </c>
      <c r="G330" s="8"/>
      <c r="H330" s="8" t="s">
        <v>40</v>
      </c>
      <c r="I330" s="8"/>
      <c r="J330" s="8"/>
      <c r="K330" s="8"/>
      <c r="L330" s="9">
        <v>20388</v>
      </c>
      <c r="M330" s="9">
        <v>0</v>
      </c>
      <c r="N330" s="9">
        <f t="shared" si="98"/>
        <v>0</v>
      </c>
    </row>
    <row r="331" spans="1:14" ht="30.75" customHeight="1" outlineLevel="3">
      <c r="A331" s="7" t="s">
        <v>252</v>
      </c>
      <c r="B331" s="8" t="s">
        <v>46</v>
      </c>
      <c r="C331" s="8" t="s">
        <v>249</v>
      </c>
      <c r="D331" s="8" t="s">
        <v>253</v>
      </c>
      <c r="E331" s="8" t="s">
        <v>12</v>
      </c>
      <c r="F331" s="8" t="s">
        <v>12</v>
      </c>
      <c r="G331" s="8"/>
      <c r="H331" s="8"/>
      <c r="I331" s="8"/>
      <c r="J331" s="8"/>
      <c r="K331" s="8"/>
      <c r="L331" s="9">
        <f>L332</f>
        <v>5000</v>
      </c>
      <c r="M331" s="9">
        <f t="shared" ref="M331:M332" si="104">M332</f>
        <v>5000</v>
      </c>
      <c r="N331" s="9">
        <f t="shared" si="98"/>
        <v>100</v>
      </c>
    </row>
    <row r="332" spans="1:14" ht="27.75" customHeight="1" outlineLevel="4">
      <c r="A332" s="7" t="s">
        <v>186</v>
      </c>
      <c r="B332" s="8" t="s">
        <v>46</v>
      </c>
      <c r="C332" s="8" t="s">
        <v>249</v>
      </c>
      <c r="D332" s="8" t="s">
        <v>253</v>
      </c>
      <c r="E332" s="8" t="s">
        <v>187</v>
      </c>
      <c r="F332" s="8" t="s">
        <v>12</v>
      </c>
      <c r="G332" s="8"/>
      <c r="H332" s="8"/>
      <c r="I332" s="8"/>
      <c r="J332" s="8"/>
      <c r="K332" s="8"/>
      <c r="L332" s="9">
        <f>L333</f>
        <v>5000</v>
      </c>
      <c r="M332" s="9">
        <f t="shared" si="104"/>
        <v>5000</v>
      </c>
      <c r="N332" s="9">
        <f t="shared" si="98"/>
        <v>100</v>
      </c>
    </row>
    <row r="333" spans="1:14" ht="48" customHeight="1" outlineLevel="5">
      <c r="A333" s="7" t="s">
        <v>188</v>
      </c>
      <c r="B333" s="8" t="s">
        <v>46</v>
      </c>
      <c r="C333" s="8" t="s">
        <v>249</v>
      </c>
      <c r="D333" s="8" t="s">
        <v>253</v>
      </c>
      <c r="E333" s="8" t="s">
        <v>187</v>
      </c>
      <c r="F333" s="8" t="s">
        <v>12</v>
      </c>
      <c r="G333" s="8"/>
      <c r="H333" s="8" t="s">
        <v>189</v>
      </c>
      <c r="I333" s="8"/>
      <c r="J333" s="8"/>
      <c r="K333" s="8"/>
      <c r="L333" s="9">
        <v>5000</v>
      </c>
      <c r="M333" s="9">
        <v>5000</v>
      </c>
      <c r="N333" s="9">
        <f t="shared" si="98"/>
        <v>100</v>
      </c>
    </row>
    <row r="334" spans="1:14" ht="15" customHeight="1" outlineLevel="1">
      <c r="A334" s="7" t="s">
        <v>254</v>
      </c>
      <c r="B334" s="8" t="s">
        <v>46</v>
      </c>
      <c r="C334" s="8" t="s">
        <v>255</v>
      </c>
      <c r="D334" s="8" t="s">
        <v>11</v>
      </c>
      <c r="E334" s="8" t="s">
        <v>12</v>
      </c>
      <c r="F334" s="8" t="s">
        <v>12</v>
      </c>
      <c r="G334" s="8"/>
      <c r="H334" s="8"/>
      <c r="I334" s="8"/>
      <c r="J334" s="8"/>
      <c r="K334" s="8"/>
      <c r="L334" s="9">
        <f>L335</f>
        <v>11971000</v>
      </c>
      <c r="M334" s="9">
        <f t="shared" ref="M334:M336" si="105">M335</f>
        <v>2867871</v>
      </c>
      <c r="N334" s="9">
        <f t="shared" si="98"/>
        <v>23.956820649903936</v>
      </c>
    </row>
    <row r="335" spans="1:14" ht="15" customHeight="1" outlineLevel="2">
      <c r="A335" s="7" t="s">
        <v>256</v>
      </c>
      <c r="B335" s="8" t="s">
        <v>46</v>
      </c>
      <c r="C335" s="8" t="s">
        <v>257</v>
      </c>
      <c r="D335" s="8" t="s">
        <v>11</v>
      </c>
      <c r="E335" s="8" t="s">
        <v>12</v>
      </c>
      <c r="F335" s="8" t="s">
        <v>12</v>
      </c>
      <c r="G335" s="8"/>
      <c r="H335" s="8"/>
      <c r="I335" s="8"/>
      <c r="J335" s="8"/>
      <c r="K335" s="8"/>
      <c r="L335" s="9">
        <f>L336</f>
        <v>11971000</v>
      </c>
      <c r="M335" s="9">
        <f t="shared" si="105"/>
        <v>2867871</v>
      </c>
      <c r="N335" s="9">
        <f t="shared" si="98"/>
        <v>23.956820649903936</v>
      </c>
    </row>
    <row r="336" spans="1:14" ht="28.5" customHeight="1" outlineLevel="3">
      <c r="A336" s="7" t="s">
        <v>258</v>
      </c>
      <c r="B336" s="8" t="s">
        <v>46</v>
      </c>
      <c r="C336" s="8" t="s">
        <v>257</v>
      </c>
      <c r="D336" s="8" t="s">
        <v>259</v>
      </c>
      <c r="E336" s="8" t="s">
        <v>12</v>
      </c>
      <c r="F336" s="8" t="s">
        <v>12</v>
      </c>
      <c r="G336" s="8"/>
      <c r="H336" s="8"/>
      <c r="I336" s="8"/>
      <c r="J336" s="8"/>
      <c r="K336" s="8"/>
      <c r="L336" s="9">
        <f>L337</f>
        <v>11971000</v>
      </c>
      <c r="M336" s="9">
        <f t="shared" si="105"/>
        <v>2867871</v>
      </c>
      <c r="N336" s="9">
        <f t="shared" si="98"/>
        <v>23.956820649903936</v>
      </c>
    </row>
    <row r="337" spans="1:15" ht="76.5" customHeight="1" outlineLevel="4">
      <c r="A337" s="7" t="s">
        <v>212</v>
      </c>
      <c r="B337" s="8" t="s">
        <v>46</v>
      </c>
      <c r="C337" s="8" t="s">
        <v>257</v>
      </c>
      <c r="D337" s="8" t="s">
        <v>259</v>
      </c>
      <c r="E337" s="8" t="s">
        <v>213</v>
      </c>
      <c r="F337" s="8" t="s">
        <v>12</v>
      </c>
      <c r="G337" s="8"/>
      <c r="H337" s="8"/>
      <c r="I337" s="8"/>
      <c r="J337" s="8"/>
      <c r="K337" s="8"/>
      <c r="L337" s="9">
        <f>L338+L339+L340+L341+L342</f>
        <v>11971000</v>
      </c>
      <c r="M337" s="9">
        <f t="shared" ref="M337" si="106">M338+M339+M340+M341+M342</f>
        <v>2867871</v>
      </c>
      <c r="N337" s="9">
        <f t="shared" si="98"/>
        <v>23.956820649903936</v>
      </c>
    </row>
    <row r="338" spans="1:15" ht="15.75" customHeight="1" outlineLevel="5">
      <c r="A338" s="7" t="s">
        <v>21</v>
      </c>
      <c r="B338" s="8" t="s">
        <v>46</v>
      </c>
      <c r="C338" s="8" t="s">
        <v>257</v>
      </c>
      <c r="D338" s="8" t="s">
        <v>259</v>
      </c>
      <c r="E338" s="8" t="s">
        <v>213</v>
      </c>
      <c r="F338" s="8" t="s">
        <v>12</v>
      </c>
      <c r="G338" s="8"/>
      <c r="H338" s="8" t="s">
        <v>22</v>
      </c>
      <c r="I338" s="8"/>
      <c r="J338" s="8"/>
      <c r="K338" s="8"/>
      <c r="L338" s="9">
        <v>7243000</v>
      </c>
      <c r="M338" s="9">
        <v>1450000</v>
      </c>
      <c r="N338" s="9">
        <f t="shared" si="98"/>
        <v>20.01932900731741</v>
      </c>
    </row>
    <row r="339" spans="1:15" ht="28.5" customHeight="1" outlineLevel="5">
      <c r="A339" s="7" t="s">
        <v>29</v>
      </c>
      <c r="B339" s="8" t="s">
        <v>46</v>
      </c>
      <c r="C339" s="8" t="s">
        <v>257</v>
      </c>
      <c r="D339" s="8" t="s">
        <v>259</v>
      </c>
      <c r="E339" s="8" t="s">
        <v>213</v>
      </c>
      <c r="F339" s="8" t="s">
        <v>12</v>
      </c>
      <c r="G339" s="8"/>
      <c r="H339" s="8" t="s">
        <v>30</v>
      </c>
      <c r="I339" s="8"/>
      <c r="J339" s="8"/>
      <c r="K339" s="8"/>
      <c r="L339" s="9">
        <v>1423000</v>
      </c>
      <c r="M339" s="9">
        <v>330000</v>
      </c>
      <c r="N339" s="9">
        <f t="shared" si="98"/>
        <v>23.190442726633872</v>
      </c>
    </row>
    <row r="340" spans="1:15" ht="28.5" customHeight="1" outlineLevel="5">
      <c r="A340" s="7" t="s">
        <v>54</v>
      </c>
      <c r="B340" s="8" t="s">
        <v>46</v>
      </c>
      <c r="C340" s="8" t="s">
        <v>257</v>
      </c>
      <c r="D340" s="8" t="s">
        <v>259</v>
      </c>
      <c r="E340" s="8" t="s">
        <v>213</v>
      </c>
      <c r="F340" s="8" t="s">
        <v>12</v>
      </c>
      <c r="G340" s="8"/>
      <c r="H340" s="8" t="s">
        <v>55</v>
      </c>
      <c r="I340" s="8"/>
      <c r="J340" s="8"/>
      <c r="K340" s="8"/>
      <c r="L340" s="9">
        <v>2485000</v>
      </c>
      <c r="M340" s="9">
        <v>950000</v>
      </c>
      <c r="N340" s="9">
        <f t="shared" si="98"/>
        <v>38.229376257545269</v>
      </c>
    </row>
    <row r="341" spans="1:15" ht="16.5" customHeight="1" outlineLevel="5">
      <c r="A341" s="7" t="s">
        <v>43</v>
      </c>
      <c r="B341" s="8" t="s">
        <v>46</v>
      </c>
      <c r="C341" s="8" t="s">
        <v>257</v>
      </c>
      <c r="D341" s="8" t="s">
        <v>259</v>
      </c>
      <c r="E341" s="8" t="s">
        <v>213</v>
      </c>
      <c r="F341" s="8" t="s">
        <v>12</v>
      </c>
      <c r="G341" s="8"/>
      <c r="H341" s="8" t="s">
        <v>44</v>
      </c>
      <c r="I341" s="8"/>
      <c r="J341" s="8"/>
      <c r="K341" s="8"/>
      <c r="L341" s="9">
        <v>390000</v>
      </c>
      <c r="M341" s="9">
        <v>97871</v>
      </c>
      <c r="N341" s="9">
        <f t="shared" si="98"/>
        <v>25.095128205128205</v>
      </c>
    </row>
    <row r="342" spans="1:15" ht="15.75" customHeight="1" outlineLevel="5">
      <c r="A342" s="7" t="s">
        <v>146</v>
      </c>
      <c r="B342" s="8" t="s">
        <v>46</v>
      </c>
      <c r="C342" s="8" t="s">
        <v>257</v>
      </c>
      <c r="D342" s="8" t="s">
        <v>259</v>
      </c>
      <c r="E342" s="8" t="s">
        <v>213</v>
      </c>
      <c r="F342" s="8" t="s">
        <v>12</v>
      </c>
      <c r="G342" s="8"/>
      <c r="H342" s="8" t="s">
        <v>147</v>
      </c>
      <c r="I342" s="8"/>
      <c r="J342" s="8"/>
      <c r="K342" s="8"/>
      <c r="L342" s="9">
        <v>430000</v>
      </c>
      <c r="M342" s="9">
        <v>40000</v>
      </c>
      <c r="N342" s="9">
        <f t="shared" si="98"/>
        <v>9.3023255813953494</v>
      </c>
      <c r="O342" s="12">
        <f>M338+M340+M341+M342</f>
        <v>2537871</v>
      </c>
    </row>
    <row r="343" spans="1:15" ht="15" customHeight="1" outlineLevel="1">
      <c r="A343" s="7" t="s">
        <v>260</v>
      </c>
      <c r="B343" s="8" t="s">
        <v>46</v>
      </c>
      <c r="C343" s="8" t="s">
        <v>261</v>
      </c>
      <c r="D343" s="8" t="s">
        <v>11</v>
      </c>
      <c r="E343" s="8" t="s">
        <v>12</v>
      </c>
      <c r="F343" s="8" t="s">
        <v>12</v>
      </c>
      <c r="G343" s="8"/>
      <c r="H343" s="8"/>
      <c r="I343" s="8"/>
      <c r="J343" s="8"/>
      <c r="K343" s="8"/>
      <c r="L343" s="9">
        <f>L344</f>
        <v>561400</v>
      </c>
      <c r="M343" s="9">
        <f t="shared" ref="M343:M345" si="107">M344</f>
        <v>109414.48000000001</v>
      </c>
      <c r="N343" s="9">
        <f t="shared" si="98"/>
        <v>19.489576059850375</v>
      </c>
    </row>
    <row r="344" spans="1:15" ht="13.5" customHeight="1" outlineLevel="2">
      <c r="A344" s="7" t="s">
        <v>262</v>
      </c>
      <c r="B344" s="8" t="s">
        <v>46</v>
      </c>
      <c r="C344" s="8" t="s">
        <v>263</v>
      </c>
      <c r="D344" s="8" t="s">
        <v>11</v>
      </c>
      <c r="E344" s="8" t="s">
        <v>12</v>
      </c>
      <c r="F344" s="8" t="s">
        <v>12</v>
      </c>
      <c r="G344" s="8"/>
      <c r="H344" s="8"/>
      <c r="I344" s="8"/>
      <c r="J344" s="8"/>
      <c r="K344" s="8"/>
      <c r="L344" s="9">
        <f>L345</f>
        <v>561400</v>
      </c>
      <c r="M344" s="9">
        <f t="shared" si="107"/>
        <v>109414.48000000001</v>
      </c>
      <c r="N344" s="9">
        <f t="shared" si="98"/>
        <v>19.489576059850375</v>
      </c>
    </row>
    <row r="345" spans="1:15" ht="28.5" customHeight="1" outlineLevel="3">
      <c r="A345" s="7" t="s">
        <v>264</v>
      </c>
      <c r="B345" s="8" t="s">
        <v>46</v>
      </c>
      <c r="C345" s="8" t="s">
        <v>263</v>
      </c>
      <c r="D345" s="8" t="s">
        <v>265</v>
      </c>
      <c r="E345" s="8" t="s">
        <v>12</v>
      </c>
      <c r="F345" s="8" t="s">
        <v>12</v>
      </c>
      <c r="G345" s="8"/>
      <c r="H345" s="8"/>
      <c r="I345" s="8"/>
      <c r="J345" s="8"/>
      <c r="K345" s="8"/>
      <c r="L345" s="9">
        <f>L346</f>
        <v>561400</v>
      </c>
      <c r="M345" s="9">
        <f t="shared" si="107"/>
        <v>109414.48000000001</v>
      </c>
      <c r="N345" s="9">
        <f t="shared" si="98"/>
        <v>19.489576059850375</v>
      </c>
    </row>
    <row r="346" spans="1:15" ht="80.25" customHeight="1" outlineLevel="4">
      <c r="A346" s="7" t="s">
        <v>76</v>
      </c>
      <c r="B346" s="8" t="s">
        <v>46</v>
      </c>
      <c r="C346" s="8" t="s">
        <v>263</v>
      </c>
      <c r="D346" s="8" t="s">
        <v>265</v>
      </c>
      <c r="E346" s="8" t="s">
        <v>77</v>
      </c>
      <c r="F346" s="8" t="s">
        <v>12</v>
      </c>
      <c r="G346" s="8"/>
      <c r="H346" s="8"/>
      <c r="I346" s="8"/>
      <c r="J346" s="8"/>
      <c r="K346" s="8"/>
      <c r="L346" s="9">
        <f>L347+L348+L349+L350</f>
        <v>561400</v>
      </c>
      <c r="M346" s="9">
        <f t="shared" ref="M346" si="108">M347+M348+M349+M350</f>
        <v>109414.48000000001</v>
      </c>
      <c r="N346" s="9">
        <f t="shared" si="98"/>
        <v>19.489576059850375</v>
      </c>
    </row>
    <row r="347" spans="1:15" ht="15.75" customHeight="1" outlineLevel="5">
      <c r="A347" s="7" t="s">
        <v>21</v>
      </c>
      <c r="B347" s="8" t="s">
        <v>46</v>
      </c>
      <c r="C347" s="8" t="s">
        <v>263</v>
      </c>
      <c r="D347" s="8" t="s">
        <v>265</v>
      </c>
      <c r="E347" s="8" t="s">
        <v>77</v>
      </c>
      <c r="F347" s="8" t="s">
        <v>12</v>
      </c>
      <c r="G347" s="8"/>
      <c r="H347" s="8" t="s">
        <v>22</v>
      </c>
      <c r="I347" s="8"/>
      <c r="J347" s="8"/>
      <c r="K347" s="8"/>
      <c r="L347" s="9">
        <v>238400</v>
      </c>
      <c r="M347" s="9">
        <v>46000</v>
      </c>
      <c r="N347" s="9">
        <f t="shared" si="98"/>
        <v>19.29530201342282</v>
      </c>
    </row>
    <row r="348" spans="1:15" ht="28.5" customHeight="1" outlineLevel="5">
      <c r="A348" s="7" t="s">
        <v>29</v>
      </c>
      <c r="B348" s="8" t="s">
        <v>46</v>
      </c>
      <c r="C348" s="8" t="s">
        <v>263</v>
      </c>
      <c r="D348" s="8" t="s">
        <v>265</v>
      </c>
      <c r="E348" s="8" t="s">
        <v>77</v>
      </c>
      <c r="F348" s="8" t="s">
        <v>12</v>
      </c>
      <c r="G348" s="8"/>
      <c r="H348" s="8" t="s">
        <v>30</v>
      </c>
      <c r="I348" s="8"/>
      <c r="J348" s="8"/>
      <c r="K348" s="8"/>
      <c r="L348" s="9">
        <v>72000</v>
      </c>
      <c r="M348" s="9">
        <v>10200</v>
      </c>
      <c r="N348" s="9">
        <f t="shared" si="98"/>
        <v>14.166666666666666</v>
      </c>
    </row>
    <row r="349" spans="1:15" ht="28.5" customHeight="1" outlineLevel="5">
      <c r="A349" s="7" t="s">
        <v>78</v>
      </c>
      <c r="B349" s="8" t="s">
        <v>46</v>
      </c>
      <c r="C349" s="8" t="s">
        <v>263</v>
      </c>
      <c r="D349" s="8" t="s">
        <v>265</v>
      </c>
      <c r="E349" s="8" t="s">
        <v>77</v>
      </c>
      <c r="F349" s="8" t="s">
        <v>12</v>
      </c>
      <c r="G349" s="8"/>
      <c r="H349" s="8" t="s">
        <v>79</v>
      </c>
      <c r="I349" s="8"/>
      <c r="J349" s="8"/>
      <c r="K349" s="8"/>
      <c r="L349" s="9">
        <v>250000</v>
      </c>
      <c r="M349" s="9">
        <v>53214.48</v>
      </c>
      <c r="N349" s="9">
        <f t="shared" si="98"/>
        <v>21.285792000000001</v>
      </c>
    </row>
    <row r="350" spans="1:15" ht="15" customHeight="1" outlineLevel="5">
      <c r="A350" s="7" t="s">
        <v>43</v>
      </c>
      <c r="B350" s="8" t="s">
        <v>46</v>
      </c>
      <c r="C350" s="8" t="s">
        <v>263</v>
      </c>
      <c r="D350" s="8" t="s">
        <v>265</v>
      </c>
      <c r="E350" s="8" t="s">
        <v>77</v>
      </c>
      <c r="F350" s="8" t="s">
        <v>12</v>
      </c>
      <c r="G350" s="8"/>
      <c r="H350" s="8" t="s">
        <v>44</v>
      </c>
      <c r="I350" s="8"/>
      <c r="J350" s="8"/>
      <c r="K350" s="8"/>
      <c r="L350" s="9">
        <v>1000</v>
      </c>
      <c r="M350" s="9">
        <v>0</v>
      </c>
      <c r="N350" s="9">
        <f t="shared" ref="N350:N381" si="109">M350/L350*100</f>
        <v>0</v>
      </c>
    </row>
    <row r="351" spans="1:15" ht="32.25" customHeight="1">
      <c r="A351" s="7" t="s">
        <v>266</v>
      </c>
      <c r="B351" s="8" t="s">
        <v>267</v>
      </c>
      <c r="C351" s="8" t="s">
        <v>10</v>
      </c>
      <c r="D351" s="8" t="s">
        <v>11</v>
      </c>
      <c r="E351" s="8" t="s">
        <v>12</v>
      </c>
      <c r="F351" s="8" t="s">
        <v>12</v>
      </c>
      <c r="G351" s="8"/>
      <c r="H351" s="8"/>
      <c r="I351" s="8"/>
      <c r="J351" s="8"/>
      <c r="K351" s="8"/>
      <c r="L351" s="9">
        <f>L352+L368</f>
        <v>6275243</v>
      </c>
      <c r="M351" s="9">
        <v>1409418.77</v>
      </c>
      <c r="N351" s="9">
        <f t="shared" si="109"/>
        <v>22.459987127191727</v>
      </c>
    </row>
    <row r="352" spans="1:15" ht="15" customHeight="1" outlineLevel="1">
      <c r="A352" s="7" t="s">
        <v>13</v>
      </c>
      <c r="B352" s="8" t="s">
        <v>267</v>
      </c>
      <c r="C352" s="8" t="s">
        <v>14</v>
      </c>
      <c r="D352" s="8" t="s">
        <v>11</v>
      </c>
      <c r="E352" s="8" t="s">
        <v>12</v>
      </c>
      <c r="F352" s="8" t="s">
        <v>12</v>
      </c>
      <c r="G352" s="8"/>
      <c r="H352" s="8"/>
      <c r="I352" s="8"/>
      <c r="J352" s="8"/>
      <c r="K352" s="8"/>
      <c r="L352" s="9">
        <f>L353</f>
        <v>3531243</v>
      </c>
      <c r="M352" s="9">
        <f t="shared" ref="M352" si="110">M353</f>
        <v>680445.89</v>
      </c>
      <c r="N352" s="9">
        <f t="shared" si="109"/>
        <v>19.269302339148002</v>
      </c>
    </row>
    <row r="353" spans="1:15" ht="47.25" customHeight="1" outlineLevel="2">
      <c r="A353" s="7" t="s">
        <v>268</v>
      </c>
      <c r="B353" s="8" t="s">
        <v>267</v>
      </c>
      <c r="C353" s="8" t="s">
        <v>269</v>
      </c>
      <c r="D353" s="8" t="s">
        <v>11</v>
      </c>
      <c r="E353" s="8" t="s">
        <v>12</v>
      </c>
      <c r="F353" s="8" t="s">
        <v>12</v>
      </c>
      <c r="G353" s="8"/>
      <c r="H353" s="8"/>
      <c r="I353" s="8"/>
      <c r="J353" s="8"/>
      <c r="K353" s="8"/>
      <c r="L353" s="9">
        <f>L354</f>
        <v>3531243</v>
      </c>
      <c r="M353" s="9">
        <f t="shared" ref="M353" si="111">M354</f>
        <v>680445.89</v>
      </c>
      <c r="N353" s="9">
        <f t="shared" si="109"/>
        <v>19.269302339148002</v>
      </c>
    </row>
    <row r="354" spans="1:15" ht="42.75" customHeight="1" outlineLevel="3">
      <c r="A354" s="7" t="s">
        <v>17</v>
      </c>
      <c r="B354" s="8" t="s">
        <v>267</v>
      </c>
      <c r="C354" s="8" t="s">
        <v>269</v>
      </c>
      <c r="D354" s="8" t="s">
        <v>270</v>
      </c>
      <c r="E354" s="8" t="s">
        <v>12</v>
      </c>
      <c r="F354" s="8" t="s">
        <v>12</v>
      </c>
      <c r="G354" s="8"/>
      <c r="H354" s="8"/>
      <c r="I354" s="8"/>
      <c r="J354" s="8"/>
      <c r="K354" s="8"/>
      <c r="L354" s="9">
        <f>L355+L357+L359+L361+L366</f>
        <v>3531243</v>
      </c>
      <c r="M354" s="9">
        <f>M355+M357+M359+M361+M366</f>
        <v>680445.89</v>
      </c>
      <c r="N354" s="9">
        <f t="shared" si="109"/>
        <v>19.269302339148002</v>
      </c>
    </row>
    <row r="355" spans="1:15" ht="37.5" customHeight="1" outlineLevel="4">
      <c r="A355" s="7" t="s">
        <v>19</v>
      </c>
      <c r="B355" s="8" t="s">
        <v>267</v>
      </c>
      <c r="C355" s="8" t="s">
        <v>269</v>
      </c>
      <c r="D355" s="8" t="s">
        <v>270</v>
      </c>
      <c r="E355" s="8" t="s">
        <v>20</v>
      </c>
      <c r="F355" s="8" t="s">
        <v>12</v>
      </c>
      <c r="G355" s="8"/>
      <c r="H355" s="8"/>
      <c r="I355" s="8"/>
      <c r="J355" s="8"/>
      <c r="K355" s="8"/>
      <c r="L355" s="9">
        <f>L356</f>
        <v>2566574</v>
      </c>
      <c r="M355" s="9">
        <f t="shared" ref="M355" si="112">M356</f>
        <v>505458.02</v>
      </c>
      <c r="N355" s="9">
        <f t="shared" si="109"/>
        <v>19.693880636209986</v>
      </c>
    </row>
    <row r="356" spans="1:15" ht="16.5" customHeight="1" outlineLevel="5">
      <c r="A356" s="7" t="s">
        <v>21</v>
      </c>
      <c r="B356" s="8" t="s">
        <v>267</v>
      </c>
      <c r="C356" s="8" t="s">
        <v>269</v>
      </c>
      <c r="D356" s="8" t="s">
        <v>270</v>
      </c>
      <c r="E356" s="8" t="s">
        <v>20</v>
      </c>
      <c r="F356" s="8" t="s">
        <v>12</v>
      </c>
      <c r="G356" s="8"/>
      <c r="H356" s="8" t="s">
        <v>22</v>
      </c>
      <c r="I356" s="8"/>
      <c r="J356" s="8"/>
      <c r="K356" s="8"/>
      <c r="L356" s="9">
        <v>2566574</v>
      </c>
      <c r="M356" s="9">
        <v>505458.02</v>
      </c>
      <c r="N356" s="9">
        <f t="shared" si="109"/>
        <v>19.693880636209986</v>
      </c>
    </row>
    <row r="357" spans="1:15" ht="46.5" customHeight="1" outlineLevel="4">
      <c r="A357" s="7" t="s">
        <v>23</v>
      </c>
      <c r="B357" s="8" t="s">
        <v>267</v>
      </c>
      <c r="C357" s="8" t="s">
        <v>269</v>
      </c>
      <c r="D357" s="8" t="s">
        <v>270</v>
      </c>
      <c r="E357" s="8" t="s">
        <v>24</v>
      </c>
      <c r="F357" s="8" t="s">
        <v>12</v>
      </c>
      <c r="G357" s="8"/>
      <c r="H357" s="8"/>
      <c r="I357" s="8"/>
      <c r="J357" s="8"/>
      <c r="K357" s="8"/>
      <c r="L357" s="9">
        <f>L358</f>
        <v>1000</v>
      </c>
      <c r="M357" s="9">
        <f t="shared" ref="M357" si="113">M358</f>
        <v>100</v>
      </c>
      <c r="N357" s="9">
        <f t="shared" si="109"/>
        <v>10</v>
      </c>
    </row>
    <row r="358" spans="1:15" ht="19.5" customHeight="1" outlineLevel="5">
      <c r="A358" s="7" t="s">
        <v>25</v>
      </c>
      <c r="B358" s="8" t="s">
        <v>267</v>
      </c>
      <c r="C358" s="8" t="s">
        <v>269</v>
      </c>
      <c r="D358" s="8" t="s">
        <v>270</v>
      </c>
      <c r="E358" s="8" t="s">
        <v>24</v>
      </c>
      <c r="F358" s="8" t="s">
        <v>12</v>
      </c>
      <c r="G358" s="8"/>
      <c r="H358" s="8" t="s">
        <v>26</v>
      </c>
      <c r="I358" s="8"/>
      <c r="J358" s="8"/>
      <c r="K358" s="8"/>
      <c r="L358" s="9">
        <v>1000</v>
      </c>
      <c r="M358" s="9">
        <v>100</v>
      </c>
      <c r="N358" s="9">
        <f t="shared" si="109"/>
        <v>10</v>
      </c>
    </row>
    <row r="359" spans="1:15" ht="63.75" customHeight="1" outlineLevel="4">
      <c r="A359" s="7" t="s">
        <v>27</v>
      </c>
      <c r="B359" s="8" t="s">
        <v>267</v>
      </c>
      <c r="C359" s="8" t="s">
        <v>269</v>
      </c>
      <c r="D359" s="8" t="s">
        <v>270</v>
      </c>
      <c r="E359" s="8" t="s">
        <v>28</v>
      </c>
      <c r="F359" s="8" t="s">
        <v>12</v>
      </c>
      <c r="G359" s="8"/>
      <c r="H359" s="8"/>
      <c r="I359" s="8"/>
      <c r="J359" s="8"/>
      <c r="K359" s="8"/>
      <c r="L359" s="9">
        <f>L360</f>
        <v>775169</v>
      </c>
      <c r="M359" s="9">
        <f t="shared" ref="M359" si="114">M360</f>
        <v>125497.13</v>
      </c>
      <c r="N359" s="9">
        <f t="shared" si="109"/>
        <v>16.189647676829182</v>
      </c>
    </row>
    <row r="360" spans="1:15" ht="28.5" customHeight="1" outlineLevel="5">
      <c r="A360" s="7" t="s">
        <v>29</v>
      </c>
      <c r="B360" s="8" t="s">
        <v>267</v>
      </c>
      <c r="C360" s="8" t="s">
        <v>269</v>
      </c>
      <c r="D360" s="8" t="s">
        <v>270</v>
      </c>
      <c r="E360" s="8" t="s">
        <v>28</v>
      </c>
      <c r="F360" s="8" t="s">
        <v>12</v>
      </c>
      <c r="G360" s="8"/>
      <c r="H360" s="8" t="s">
        <v>30</v>
      </c>
      <c r="I360" s="8"/>
      <c r="J360" s="8"/>
      <c r="K360" s="8"/>
      <c r="L360" s="9">
        <v>775169</v>
      </c>
      <c r="M360" s="9">
        <v>125497.13</v>
      </c>
      <c r="N360" s="9">
        <f t="shared" si="109"/>
        <v>16.189647676829182</v>
      </c>
    </row>
    <row r="361" spans="1:15" ht="42.75" customHeight="1" outlineLevel="4">
      <c r="A361" s="7" t="s">
        <v>31</v>
      </c>
      <c r="B361" s="8" t="s">
        <v>267</v>
      </c>
      <c r="C361" s="8" t="s">
        <v>269</v>
      </c>
      <c r="D361" s="8" t="s">
        <v>270</v>
      </c>
      <c r="E361" s="8" t="s">
        <v>32</v>
      </c>
      <c r="F361" s="8" t="s">
        <v>12</v>
      </c>
      <c r="G361" s="8"/>
      <c r="H361" s="8"/>
      <c r="I361" s="8"/>
      <c r="J361" s="8"/>
      <c r="K361" s="8"/>
      <c r="L361" s="9">
        <f>L362+L363+L364+L365</f>
        <v>185000</v>
      </c>
      <c r="M361" s="9">
        <f t="shared" ref="M361" si="115">M362+M363+M364+M365</f>
        <v>49390.74</v>
      </c>
      <c r="N361" s="9">
        <f t="shared" si="109"/>
        <v>26.697697297297296</v>
      </c>
    </row>
    <row r="362" spans="1:15" ht="15" customHeight="1" outlineLevel="5">
      <c r="A362" s="7" t="s">
        <v>33</v>
      </c>
      <c r="B362" s="8" t="s">
        <v>267</v>
      </c>
      <c r="C362" s="8" t="s">
        <v>269</v>
      </c>
      <c r="D362" s="8" t="s">
        <v>270</v>
      </c>
      <c r="E362" s="8" t="s">
        <v>32</v>
      </c>
      <c r="F362" s="8" t="s">
        <v>12</v>
      </c>
      <c r="G362" s="8"/>
      <c r="H362" s="8" t="s">
        <v>34</v>
      </c>
      <c r="I362" s="8"/>
      <c r="J362" s="8"/>
      <c r="K362" s="8"/>
      <c r="L362" s="9">
        <v>25000</v>
      </c>
      <c r="M362" s="9">
        <v>6757.59</v>
      </c>
      <c r="N362" s="9">
        <f t="shared" si="109"/>
        <v>27.030360000000002</v>
      </c>
    </row>
    <row r="363" spans="1:15" ht="28.5" customHeight="1" outlineLevel="5">
      <c r="A363" s="7" t="s">
        <v>56</v>
      </c>
      <c r="B363" s="8" t="s">
        <v>267</v>
      </c>
      <c r="C363" s="8" t="s">
        <v>269</v>
      </c>
      <c r="D363" s="8" t="s">
        <v>270</v>
      </c>
      <c r="E363" s="8" t="s">
        <v>32</v>
      </c>
      <c r="F363" s="8" t="s">
        <v>12</v>
      </c>
      <c r="G363" s="8"/>
      <c r="H363" s="8" t="s">
        <v>57</v>
      </c>
      <c r="I363" s="8"/>
      <c r="J363" s="8"/>
      <c r="K363" s="8"/>
      <c r="L363" s="9">
        <v>1800</v>
      </c>
      <c r="M363" s="9">
        <v>242.72</v>
      </c>
      <c r="N363" s="9">
        <f t="shared" si="109"/>
        <v>13.484444444444444</v>
      </c>
    </row>
    <row r="364" spans="1:15" ht="28.5" customHeight="1" outlineLevel="5">
      <c r="A364" s="7" t="s">
        <v>35</v>
      </c>
      <c r="B364" s="8" t="s">
        <v>267</v>
      </c>
      <c r="C364" s="8" t="s">
        <v>269</v>
      </c>
      <c r="D364" s="8" t="s">
        <v>270</v>
      </c>
      <c r="E364" s="8" t="s">
        <v>32</v>
      </c>
      <c r="F364" s="8" t="s">
        <v>12</v>
      </c>
      <c r="G364" s="8"/>
      <c r="H364" s="8" t="s">
        <v>36</v>
      </c>
      <c r="I364" s="8"/>
      <c r="J364" s="8"/>
      <c r="K364" s="8"/>
      <c r="L364" s="9">
        <v>108200</v>
      </c>
      <c r="M364" s="9">
        <v>34350.43</v>
      </c>
      <c r="N364" s="9">
        <f t="shared" si="109"/>
        <v>31.747162661737523</v>
      </c>
    </row>
    <row r="365" spans="1:15" ht="42.75" customHeight="1" outlineLevel="5">
      <c r="A365" s="7" t="s">
        <v>39</v>
      </c>
      <c r="B365" s="8" t="s">
        <v>267</v>
      </c>
      <c r="C365" s="8" t="s">
        <v>269</v>
      </c>
      <c r="D365" s="8" t="s">
        <v>270</v>
      </c>
      <c r="E365" s="8" t="s">
        <v>32</v>
      </c>
      <c r="F365" s="8" t="s">
        <v>12</v>
      </c>
      <c r="G365" s="8"/>
      <c r="H365" s="8" t="s">
        <v>40</v>
      </c>
      <c r="I365" s="8"/>
      <c r="J365" s="8"/>
      <c r="K365" s="8"/>
      <c r="L365" s="9">
        <v>50000</v>
      </c>
      <c r="M365" s="9">
        <v>8040</v>
      </c>
      <c r="N365" s="9">
        <f t="shared" si="109"/>
        <v>16.079999999999998</v>
      </c>
      <c r="O365" s="12">
        <f>M362+M364+M365</f>
        <v>49148.020000000004</v>
      </c>
    </row>
    <row r="366" spans="1:15" ht="28.5" customHeight="1" outlineLevel="4">
      <c r="A366" s="7" t="s">
        <v>62</v>
      </c>
      <c r="B366" s="8" t="s">
        <v>267</v>
      </c>
      <c r="C366" s="8" t="s">
        <v>269</v>
      </c>
      <c r="D366" s="8" t="s">
        <v>270</v>
      </c>
      <c r="E366" s="8" t="s">
        <v>63</v>
      </c>
      <c r="F366" s="8" t="s">
        <v>12</v>
      </c>
      <c r="G366" s="8"/>
      <c r="H366" s="8"/>
      <c r="I366" s="8"/>
      <c r="J366" s="8"/>
      <c r="K366" s="8"/>
      <c r="L366" s="9">
        <f>L367</f>
        <v>3500</v>
      </c>
      <c r="M366" s="9">
        <f t="shared" ref="M366" si="116">M367</f>
        <v>0</v>
      </c>
      <c r="N366" s="9">
        <f t="shared" si="109"/>
        <v>0</v>
      </c>
    </row>
    <row r="367" spans="1:15" ht="17.25" customHeight="1" outlineLevel="5">
      <c r="A367" s="7" t="s">
        <v>43</v>
      </c>
      <c r="B367" s="8" t="s">
        <v>267</v>
      </c>
      <c r="C367" s="8" t="s">
        <v>269</v>
      </c>
      <c r="D367" s="8" t="s">
        <v>270</v>
      </c>
      <c r="E367" s="8" t="s">
        <v>63</v>
      </c>
      <c r="F367" s="8" t="s">
        <v>12</v>
      </c>
      <c r="G367" s="8"/>
      <c r="H367" s="8" t="s">
        <v>44</v>
      </c>
      <c r="I367" s="8"/>
      <c r="J367" s="8"/>
      <c r="K367" s="8"/>
      <c r="L367" s="9">
        <v>3500</v>
      </c>
      <c r="M367" s="9"/>
      <c r="N367" s="9">
        <f t="shared" si="109"/>
        <v>0</v>
      </c>
    </row>
    <row r="368" spans="1:15" ht="28.5" customHeight="1" outlineLevel="1">
      <c r="A368" s="7" t="s">
        <v>271</v>
      </c>
      <c r="B368" s="8" t="s">
        <v>267</v>
      </c>
      <c r="C368" s="8" t="s">
        <v>272</v>
      </c>
      <c r="D368" s="8" t="s">
        <v>11</v>
      </c>
      <c r="E368" s="8" t="s">
        <v>12</v>
      </c>
      <c r="F368" s="8" t="s">
        <v>12</v>
      </c>
      <c r="G368" s="8"/>
      <c r="H368" s="8"/>
      <c r="I368" s="8"/>
      <c r="J368" s="8"/>
      <c r="K368" s="8"/>
      <c r="L368" s="9">
        <f>L369</f>
        <v>2744000</v>
      </c>
      <c r="M368" s="9">
        <f t="shared" ref="M368" si="117">M369</f>
        <v>728972.88</v>
      </c>
      <c r="N368" s="9">
        <f t="shared" si="109"/>
        <v>26.566067055393589</v>
      </c>
    </row>
    <row r="369" spans="1:14" ht="31.5" customHeight="1" outlineLevel="2">
      <c r="A369" s="7" t="s">
        <v>273</v>
      </c>
      <c r="B369" s="8" t="s">
        <v>267</v>
      </c>
      <c r="C369" s="8" t="s">
        <v>274</v>
      </c>
      <c r="D369" s="8" t="s">
        <v>11</v>
      </c>
      <c r="E369" s="8" t="s">
        <v>12</v>
      </c>
      <c r="F369" s="8" t="s">
        <v>12</v>
      </c>
      <c r="G369" s="8"/>
      <c r="H369" s="8"/>
      <c r="I369" s="8"/>
      <c r="J369" s="8"/>
      <c r="K369" s="8"/>
      <c r="L369" s="9">
        <f>L370</f>
        <v>2744000</v>
      </c>
      <c r="M369" s="9">
        <f t="shared" ref="M369:M371" si="118">M370</f>
        <v>728972.88</v>
      </c>
      <c r="N369" s="9">
        <f t="shared" si="109"/>
        <v>26.566067055393589</v>
      </c>
    </row>
    <row r="370" spans="1:14" ht="14.25" customHeight="1" outlineLevel="3">
      <c r="A370" s="7" t="s">
        <v>275</v>
      </c>
      <c r="B370" s="8" t="s">
        <v>267</v>
      </c>
      <c r="C370" s="8" t="s">
        <v>274</v>
      </c>
      <c r="D370" s="8" t="s">
        <v>276</v>
      </c>
      <c r="E370" s="8" t="s">
        <v>12</v>
      </c>
      <c r="F370" s="8" t="s">
        <v>12</v>
      </c>
      <c r="G370" s="8"/>
      <c r="H370" s="8"/>
      <c r="I370" s="8"/>
      <c r="J370" s="8"/>
      <c r="K370" s="8"/>
      <c r="L370" s="9">
        <f>L371</f>
        <v>2744000</v>
      </c>
      <c r="M370" s="9">
        <f t="shared" si="118"/>
        <v>728972.88</v>
      </c>
      <c r="N370" s="9">
        <f t="shared" si="109"/>
        <v>26.566067055393589</v>
      </c>
    </row>
    <row r="371" spans="1:14" ht="18" customHeight="1" outlineLevel="4">
      <c r="A371" s="7" t="s">
        <v>277</v>
      </c>
      <c r="B371" s="8" t="s">
        <v>267</v>
      </c>
      <c r="C371" s="8" t="s">
        <v>274</v>
      </c>
      <c r="D371" s="8" t="s">
        <v>276</v>
      </c>
      <c r="E371" s="8" t="s">
        <v>278</v>
      </c>
      <c r="F371" s="8" t="s">
        <v>12</v>
      </c>
      <c r="G371" s="8"/>
      <c r="H371" s="8"/>
      <c r="I371" s="8"/>
      <c r="J371" s="8"/>
      <c r="K371" s="8"/>
      <c r="L371" s="9">
        <f>L372</f>
        <v>2744000</v>
      </c>
      <c r="M371" s="9">
        <f t="shared" si="118"/>
        <v>728972.88</v>
      </c>
      <c r="N371" s="9">
        <f t="shared" si="109"/>
        <v>26.566067055393589</v>
      </c>
    </row>
    <row r="372" spans="1:14" ht="15" customHeight="1" outlineLevel="5">
      <c r="A372" s="7" t="s">
        <v>279</v>
      </c>
      <c r="B372" s="8" t="s">
        <v>267</v>
      </c>
      <c r="C372" s="8" t="s">
        <v>274</v>
      </c>
      <c r="D372" s="8" t="s">
        <v>276</v>
      </c>
      <c r="E372" s="8" t="s">
        <v>278</v>
      </c>
      <c r="F372" s="8" t="s">
        <v>12</v>
      </c>
      <c r="G372" s="8"/>
      <c r="H372" s="8" t="s">
        <v>280</v>
      </c>
      <c r="I372" s="8"/>
      <c r="J372" s="8"/>
      <c r="K372" s="8"/>
      <c r="L372" s="9">
        <v>2744000</v>
      </c>
      <c r="M372" s="9">
        <v>728972.88</v>
      </c>
      <c r="N372" s="9">
        <f t="shared" si="109"/>
        <v>26.566067055393589</v>
      </c>
    </row>
    <row r="373" spans="1:14" ht="30.75" customHeight="1">
      <c r="A373" s="7" t="s">
        <v>281</v>
      </c>
      <c r="B373" s="8" t="s">
        <v>282</v>
      </c>
      <c r="C373" s="8" t="s">
        <v>10</v>
      </c>
      <c r="D373" s="8" t="s">
        <v>11</v>
      </c>
      <c r="E373" s="8" t="s">
        <v>12</v>
      </c>
      <c r="F373" s="8" t="s">
        <v>12</v>
      </c>
      <c r="G373" s="8"/>
      <c r="H373" s="8"/>
      <c r="I373" s="8"/>
      <c r="J373" s="8"/>
      <c r="K373" s="8"/>
      <c r="L373" s="9">
        <f>L374+L389</f>
        <v>2573881</v>
      </c>
      <c r="M373" s="9">
        <f t="shared" ref="M373" si="119">M374+M389</f>
        <v>339402.11</v>
      </c>
      <c r="N373" s="9">
        <f t="shared" si="109"/>
        <v>13.186394786705369</v>
      </c>
    </row>
    <row r="374" spans="1:14" ht="15" customHeight="1" outlineLevel="1">
      <c r="A374" s="7" t="s">
        <v>13</v>
      </c>
      <c r="B374" s="8" t="s">
        <v>282</v>
      </c>
      <c r="C374" s="8" t="s">
        <v>14</v>
      </c>
      <c r="D374" s="8" t="s">
        <v>11</v>
      </c>
      <c r="E374" s="8" t="s">
        <v>12</v>
      </c>
      <c r="F374" s="8" t="s">
        <v>12</v>
      </c>
      <c r="G374" s="8"/>
      <c r="H374" s="8"/>
      <c r="I374" s="8"/>
      <c r="J374" s="8"/>
      <c r="K374" s="8"/>
      <c r="L374" s="9">
        <f>L375</f>
        <v>2223881</v>
      </c>
      <c r="M374" s="9">
        <f t="shared" ref="M374:M375" si="120">M375</f>
        <v>339402.11</v>
      </c>
      <c r="N374" s="9">
        <f t="shared" si="109"/>
        <v>15.261702851906195</v>
      </c>
    </row>
    <row r="375" spans="1:14" ht="14.25" customHeight="1" outlineLevel="2">
      <c r="A375" s="7" t="s">
        <v>70</v>
      </c>
      <c r="B375" s="8" t="s">
        <v>282</v>
      </c>
      <c r="C375" s="8" t="s">
        <v>71</v>
      </c>
      <c r="D375" s="8" t="s">
        <v>11</v>
      </c>
      <c r="E375" s="8" t="s">
        <v>12</v>
      </c>
      <c r="F375" s="8" t="s">
        <v>12</v>
      </c>
      <c r="G375" s="8"/>
      <c r="H375" s="8"/>
      <c r="I375" s="8"/>
      <c r="J375" s="8"/>
      <c r="K375" s="8"/>
      <c r="L375" s="9">
        <f>L376</f>
        <v>2223881</v>
      </c>
      <c r="M375" s="9">
        <f t="shared" si="120"/>
        <v>339402.11</v>
      </c>
      <c r="N375" s="9">
        <f t="shared" si="109"/>
        <v>15.261702851906195</v>
      </c>
    </row>
    <row r="376" spans="1:14" ht="42.75" customHeight="1" outlineLevel="3">
      <c r="A376" s="7" t="s">
        <v>17</v>
      </c>
      <c r="B376" s="8" t="s">
        <v>282</v>
      </c>
      <c r="C376" s="8" t="s">
        <v>71</v>
      </c>
      <c r="D376" s="8" t="s">
        <v>283</v>
      </c>
      <c r="E376" s="8" t="s">
        <v>12</v>
      </c>
      <c r="F376" s="8" t="s">
        <v>12</v>
      </c>
      <c r="G376" s="8"/>
      <c r="H376" s="8"/>
      <c r="I376" s="8"/>
      <c r="J376" s="8"/>
      <c r="K376" s="8"/>
      <c r="L376" s="9">
        <f>L377+L379+L381+L383+L387</f>
        <v>2223881</v>
      </c>
      <c r="M376" s="9">
        <f t="shared" ref="M376" si="121">M377+M379+M381+M383+M387</f>
        <v>339402.11</v>
      </c>
      <c r="N376" s="9">
        <f t="shared" si="109"/>
        <v>15.261702851906195</v>
      </c>
    </row>
    <row r="377" spans="1:14" ht="30.75" customHeight="1" outlineLevel="4">
      <c r="A377" s="7" t="s">
        <v>19</v>
      </c>
      <c r="B377" s="8" t="s">
        <v>282</v>
      </c>
      <c r="C377" s="8" t="s">
        <v>71</v>
      </c>
      <c r="D377" s="8" t="s">
        <v>283</v>
      </c>
      <c r="E377" s="8" t="s">
        <v>20</v>
      </c>
      <c r="F377" s="8" t="s">
        <v>12</v>
      </c>
      <c r="G377" s="8"/>
      <c r="H377" s="8"/>
      <c r="I377" s="8"/>
      <c r="J377" s="8"/>
      <c r="K377" s="8"/>
      <c r="L377" s="9">
        <f>L378</f>
        <v>1662580</v>
      </c>
      <c r="M377" s="9">
        <f t="shared" ref="M377" si="122">M378</f>
        <v>260743.53</v>
      </c>
      <c r="N377" s="9">
        <f t="shared" si="109"/>
        <v>15.683066679498129</v>
      </c>
    </row>
    <row r="378" spans="1:14" ht="15.75" customHeight="1" outlineLevel="5">
      <c r="A378" s="7" t="s">
        <v>21</v>
      </c>
      <c r="B378" s="8" t="s">
        <v>282</v>
      </c>
      <c r="C378" s="8" t="s">
        <v>71</v>
      </c>
      <c r="D378" s="8" t="s">
        <v>283</v>
      </c>
      <c r="E378" s="8" t="s">
        <v>20</v>
      </c>
      <c r="F378" s="8" t="s">
        <v>12</v>
      </c>
      <c r="G378" s="8"/>
      <c r="H378" s="8" t="s">
        <v>22</v>
      </c>
      <c r="I378" s="8"/>
      <c r="J378" s="8"/>
      <c r="K378" s="8"/>
      <c r="L378" s="9">
        <v>1662580</v>
      </c>
      <c r="M378" s="9">
        <v>260743.53</v>
      </c>
      <c r="N378" s="9">
        <f t="shared" si="109"/>
        <v>15.683066679498129</v>
      </c>
    </row>
    <row r="379" spans="1:14" ht="51" customHeight="1" outlineLevel="4">
      <c r="A379" s="7" t="s">
        <v>23</v>
      </c>
      <c r="B379" s="8" t="s">
        <v>282</v>
      </c>
      <c r="C379" s="8" t="s">
        <v>71</v>
      </c>
      <c r="D379" s="8" t="s">
        <v>283</v>
      </c>
      <c r="E379" s="8" t="s">
        <v>24</v>
      </c>
      <c r="F379" s="8" t="s">
        <v>12</v>
      </c>
      <c r="G379" s="8"/>
      <c r="H379" s="8"/>
      <c r="I379" s="8"/>
      <c r="J379" s="8"/>
      <c r="K379" s="8"/>
      <c r="L379" s="9">
        <f>L380</f>
        <v>600</v>
      </c>
      <c r="M379" s="9">
        <f t="shared" ref="M379" si="123">M380</f>
        <v>100</v>
      </c>
      <c r="N379" s="9">
        <f t="shared" si="109"/>
        <v>16.666666666666664</v>
      </c>
    </row>
    <row r="380" spans="1:14" ht="18" customHeight="1" outlineLevel="5">
      <c r="A380" s="7" t="s">
        <v>25</v>
      </c>
      <c r="B380" s="8" t="s">
        <v>282</v>
      </c>
      <c r="C380" s="8" t="s">
        <v>71</v>
      </c>
      <c r="D380" s="8" t="s">
        <v>283</v>
      </c>
      <c r="E380" s="8" t="s">
        <v>24</v>
      </c>
      <c r="F380" s="8" t="s">
        <v>12</v>
      </c>
      <c r="G380" s="8"/>
      <c r="H380" s="8" t="s">
        <v>26</v>
      </c>
      <c r="I380" s="8"/>
      <c r="J380" s="8"/>
      <c r="K380" s="8"/>
      <c r="L380" s="9">
        <v>600</v>
      </c>
      <c r="M380" s="9">
        <v>100</v>
      </c>
      <c r="N380" s="9">
        <f t="shared" si="109"/>
        <v>16.666666666666664</v>
      </c>
    </row>
    <row r="381" spans="1:14" ht="65.25" customHeight="1" outlineLevel="4">
      <c r="A381" s="7" t="s">
        <v>27</v>
      </c>
      <c r="B381" s="8" t="s">
        <v>282</v>
      </c>
      <c r="C381" s="8" t="s">
        <v>71</v>
      </c>
      <c r="D381" s="8" t="s">
        <v>283</v>
      </c>
      <c r="E381" s="8" t="s">
        <v>28</v>
      </c>
      <c r="F381" s="8" t="s">
        <v>12</v>
      </c>
      <c r="G381" s="8"/>
      <c r="H381" s="8"/>
      <c r="I381" s="8"/>
      <c r="J381" s="8"/>
      <c r="K381" s="8"/>
      <c r="L381" s="9">
        <f>L382</f>
        <v>502701</v>
      </c>
      <c r="M381" s="9">
        <f t="shared" ref="M381" si="124">M382</f>
        <v>55608.42</v>
      </c>
      <c r="N381" s="9">
        <f t="shared" si="109"/>
        <v>11.061927467818842</v>
      </c>
    </row>
    <row r="382" spans="1:14" ht="28.5" customHeight="1" outlineLevel="5">
      <c r="A382" s="7" t="s">
        <v>29</v>
      </c>
      <c r="B382" s="8" t="s">
        <v>282</v>
      </c>
      <c r="C382" s="8" t="s">
        <v>71</v>
      </c>
      <c r="D382" s="8" t="s">
        <v>283</v>
      </c>
      <c r="E382" s="8" t="s">
        <v>28</v>
      </c>
      <c r="F382" s="8" t="s">
        <v>12</v>
      </c>
      <c r="G382" s="8"/>
      <c r="H382" s="8" t="s">
        <v>30</v>
      </c>
      <c r="I382" s="8"/>
      <c r="J382" s="8"/>
      <c r="K382" s="8"/>
      <c r="L382" s="9">
        <v>502701</v>
      </c>
      <c r="M382" s="9">
        <v>55608.42</v>
      </c>
      <c r="N382" s="9">
        <f t="shared" ref="N382:N406" si="125">M382/L382*100</f>
        <v>11.061927467818842</v>
      </c>
    </row>
    <row r="383" spans="1:14" ht="42.75" customHeight="1" outlineLevel="4">
      <c r="A383" s="7" t="s">
        <v>31</v>
      </c>
      <c r="B383" s="8" t="s">
        <v>282</v>
      </c>
      <c r="C383" s="8" t="s">
        <v>71</v>
      </c>
      <c r="D383" s="8" t="s">
        <v>283</v>
      </c>
      <c r="E383" s="8" t="s">
        <v>32</v>
      </c>
      <c r="F383" s="8" t="s">
        <v>12</v>
      </c>
      <c r="G383" s="8"/>
      <c r="H383" s="8"/>
      <c r="I383" s="8"/>
      <c r="J383" s="8"/>
      <c r="K383" s="8"/>
      <c r="L383" s="9">
        <f>L384+L385+L386</f>
        <v>55000</v>
      </c>
      <c r="M383" s="9">
        <f t="shared" ref="M383" si="126">M384+M385+M386</f>
        <v>22950.16</v>
      </c>
      <c r="N383" s="9">
        <f t="shared" si="125"/>
        <v>41.727563636363634</v>
      </c>
    </row>
    <row r="384" spans="1:14" ht="15" customHeight="1" outlineLevel="5">
      <c r="A384" s="7" t="s">
        <v>33</v>
      </c>
      <c r="B384" s="8" t="s">
        <v>282</v>
      </c>
      <c r="C384" s="8" t="s">
        <v>71</v>
      </c>
      <c r="D384" s="8" t="s">
        <v>283</v>
      </c>
      <c r="E384" s="8" t="s">
        <v>32</v>
      </c>
      <c r="F384" s="8" t="s">
        <v>12</v>
      </c>
      <c r="G384" s="8"/>
      <c r="H384" s="8" t="s">
        <v>34</v>
      </c>
      <c r="I384" s="8"/>
      <c r="J384" s="8"/>
      <c r="K384" s="8"/>
      <c r="L384" s="9">
        <v>31000</v>
      </c>
      <c r="M384" s="9">
        <v>9670.67</v>
      </c>
      <c r="N384" s="9">
        <f t="shared" si="125"/>
        <v>31.195709677419352</v>
      </c>
    </row>
    <row r="385" spans="1:14" ht="28.5" customHeight="1" outlineLevel="5">
      <c r="A385" s="7" t="s">
        <v>35</v>
      </c>
      <c r="B385" s="8" t="s">
        <v>282</v>
      </c>
      <c r="C385" s="8" t="s">
        <v>71</v>
      </c>
      <c r="D385" s="8" t="s">
        <v>283</v>
      </c>
      <c r="E385" s="8" t="s">
        <v>32</v>
      </c>
      <c r="F385" s="8" t="s">
        <v>12</v>
      </c>
      <c r="G385" s="8"/>
      <c r="H385" s="8" t="s">
        <v>36</v>
      </c>
      <c r="I385" s="8"/>
      <c r="J385" s="8"/>
      <c r="K385" s="8"/>
      <c r="L385" s="9">
        <v>4000</v>
      </c>
      <c r="M385" s="9">
        <v>0</v>
      </c>
      <c r="N385" s="9">
        <f t="shared" si="125"/>
        <v>0</v>
      </c>
    </row>
    <row r="386" spans="1:14" ht="33" customHeight="1" outlineLevel="5">
      <c r="A386" s="7" t="s">
        <v>39</v>
      </c>
      <c r="B386" s="8" t="s">
        <v>282</v>
      </c>
      <c r="C386" s="8" t="s">
        <v>71</v>
      </c>
      <c r="D386" s="8" t="s">
        <v>283</v>
      </c>
      <c r="E386" s="8" t="s">
        <v>32</v>
      </c>
      <c r="F386" s="8" t="s">
        <v>12</v>
      </c>
      <c r="G386" s="8"/>
      <c r="H386" s="8" t="s">
        <v>40</v>
      </c>
      <c r="I386" s="8"/>
      <c r="J386" s="8"/>
      <c r="K386" s="8"/>
      <c r="L386" s="9">
        <v>20000</v>
      </c>
      <c r="M386" s="9">
        <v>13279.49</v>
      </c>
      <c r="N386" s="9">
        <f t="shared" si="125"/>
        <v>66.397450000000006</v>
      </c>
    </row>
    <row r="387" spans="1:14" ht="28.5" customHeight="1" outlineLevel="4">
      <c r="A387" s="7" t="s">
        <v>62</v>
      </c>
      <c r="B387" s="8" t="s">
        <v>282</v>
      </c>
      <c r="C387" s="8" t="s">
        <v>71</v>
      </c>
      <c r="D387" s="8" t="s">
        <v>283</v>
      </c>
      <c r="E387" s="8" t="s">
        <v>63</v>
      </c>
      <c r="F387" s="8" t="s">
        <v>12</v>
      </c>
      <c r="G387" s="8"/>
      <c r="H387" s="8"/>
      <c r="I387" s="8"/>
      <c r="J387" s="8"/>
      <c r="K387" s="8"/>
      <c r="L387" s="9">
        <f>L388</f>
        <v>3000</v>
      </c>
      <c r="M387" s="9">
        <f t="shared" ref="M387" si="127">M388</f>
        <v>0</v>
      </c>
      <c r="N387" s="9">
        <f t="shared" si="125"/>
        <v>0</v>
      </c>
    </row>
    <row r="388" spans="1:14" ht="18.75" customHeight="1" outlineLevel="5">
      <c r="A388" s="7" t="s">
        <v>43</v>
      </c>
      <c r="B388" s="8" t="s">
        <v>282</v>
      </c>
      <c r="C388" s="8" t="s">
        <v>71</v>
      </c>
      <c r="D388" s="8" t="s">
        <v>283</v>
      </c>
      <c r="E388" s="8" t="s">
        <v>63</v>
      </c>
      <c r="F388" s="8" t="s">
        <v>12</v>
      </c>
      <c r="G388" s="8"/>
      <c r="H388" s="8" t="s">
        <v>44</v>
      </c>
      <c r="I388" s="8"/>
      <c r="J388" s="8"/>
      <c r="K388" s="8"/>
      <c r="L388" s="9">
        <v>3000</v>
      </c>
      <c r="M388" s="9">
        <v>0</v>
      </c>
      <c r="N388" s="9">
        <f t="shared" si="125"/>
        <v>0</v>
      </c>
    </row>
    <row r="389" spans="1:14" ht="15" customHeight="1" outlineLevel="1">
      <c r="A389" s="7" t="s">
        <v>100</v>
      </c>
      <c r="B389" s="8" t="s">
        <v>282</v>
      </c>
      <c r="C389" s="8" t="s">
        <v>101</v>
      </c>
      <c r="D389" s="8" t="s">
        <v>11</v>
      </c>
      <c r="E389" s="8" t="s">
        <v>12</v>
      </c>
      <c r="F389" s="8" t="s">
        <v>12</v>
      </c>
      <c r="G389" s="8"/>
      <c r="H389" s="8"/>
      <c r="I389" s="8"/>
      <c r="J389" s="8"/>
      <c r="K389" s="8"/>
      <c r="L389" s="9">
        <f>L390</f>
        <v>350000</v>
      </c>
      <c r="M389" s="9">
        <f t="shared" ref="M389:M392" si="128">M390</f>
        <v>0</v>
      </c>
      <c r="N389" s="9">
        <f t="shared" si="125"/>
        <v>0</v>
      </c>
    </row>
    <row r="390" spans="1:14" ht="28.5" customHeight="1" outlineLevel="2">
      <c r="A390" s="7" t="s">
        <v>118</v>
      </c>
      <c r="B390" s="8" t="s">
        <v>282</v>
      </c>
      <c r="C390" s="8" t="s">
        <v>119</v>
      </c>
      <c r="D390" s="8" t="s">
        <v>11</v>
      </c>
      <c r="E390" s="8" t="s">
        <v>12</v>
      </c>
      <c r="F390" s="8" t="s">
        <v>12</v>
      </c>
      <c r="G390" s="8"/>
      <c r="H390" s="8"/>
      <c r="I390" s="8"/>
      <c r="J390" s="8"/>
      <c r="K390" s="8"/>
      <c r="L390" s="9">
        <f>L391</f>
        <v>350000</v>
      </c>
      <c r="M390" s="9">
        <f t="shared" si="128"/>
        <v>0</v>
      </c>
      <c r="N390" s="9">
        <f t="shared" si="125"/>
        <v>0</v>
      </c>
    </row>
    <row r="391" spans="1:14" ht="28.5" customHeight="1" outlineLevel="3">
      <c r="A391" s="7" t="s">
        <v>122</v>
      </c>
      <c r="B391" s="8" t="s">
        <v>282</v>
      </c>
      <c r="C391" s="8" t="s">
        <v>119</v>
      </c>
      <c r="D391" s="8" t="s">
        <v>284</v>
      </c>
      <c r="E391" s="8" t="s">
        <v>12</v>
      </c>
      <c r="F391" s="8" t="s">
        <v>12</v>
      </c>
      <c r="G391" s="8"/>
      <c r="H391" s="8"/>
      <c r="I391" s="8"/>
      <c r="J391" s="8"/>
      <c r="K391" s="8"/>
      <c r="L391" s="9">
        <f>L392</f>
        <v>350000</v>
      </c>
      <c r="M391" s="9">
        <f t="shared" si="128"/>
        <v>0</v>
      </c>
      <c r="N391" s="9">
        <f t="shared" si="125"/>
        <v>0</v>
      </c>
    </row>
    <row r="392" spans="1:14" ht="42.75" customHeight="1" outlineLevel="4">
      <c r="A392" s="7" t="s">
        <v>31</v>
      </c>
      <c r="B392" s="8" t="s">
        <v>282</v>
      </c>
      <c r="C392" s="8" t="s">
        <v>119</v>
      </c>
      <c r="D392" s="8" t="s">
        <v>284</v>
      </c>
      <c r="E392" s="8" t="s">
        <v>32</v>
      </c>
      <c r="F392" s="8" t="s">
        <v>12</v>
      </c>
      <c r="G392" s="8"/>
      <c r="H392" s="8"/>
      <c r="I392" s="8"/>
      <c r="J392" s="8"/>
      <c r="K392" s="8"/>
      <c r="L392" s="9">
        <f>L393</f>
        <v>350000</v>
      </c>
      <c r="M392" s="9">
        <f t="shared" si="128"/>
        <v>0</v>
      </c>
      <c r="N392" s="9">
        <f t="shared" si="125"/>
        <v>0</v>
      </c>
    </row>
    <row r="393" spans="1:14" ht="28.5" customHeight="1" outlineLevel="5">
      <c r="A393" s="7" t="s">
        <v>35</v>
      </c>
      <c r="B393" s="8" t="s">
        <v>282</v>
      </c>
      <c r="C393" s="8" t="s">
        <v>119</v>
      </c>
      <c r="D393" s="8" t="s">
        <v>284</v>
      </c>
      <c r="E393" s="8" t="s">
        <v>32</v>
      </c>
      <c r="F393" s="8" t="s">
        <v>12</v>
      </c>
      <c r="G393" s="8"/>
      <c r="H393" s="8" t="s">
        <v>36</v>
      </c>
      <c r="I393" s="8"/>
      <c r="J393" s="8"/>
      <c r="K393" s="8"/>
      <c r="L393" s="9">
        <v>350000</v>
      </c>
      <c r="M393" s="9">
        <v>0</v>
      </c>
      <c r="N393" s="9">
        <f t="shared" si="125"/>
        <v>0</v>
      </c>
    </row>
    <row r="394" spans="1:14" ht="16.5" customHeight="1">
      <c r="A394" s="7" t="s">
        <v>285</v>
      </c>
      <c r="B394" s="8" t="s">
        <v>286</v>
      </c>
      <c r="C394" s="8" t="s">
        <v>10</v>
      </c>
      <c r="D394" s="8" t="s">
        <v>11</v>
      </c>
      <c r="E394" s="8" t="s">
        <v>12</v>
      </c>
      <c r="F394" s="8" t="s">
        <v>12</v>
      </c>
      <c r="G394" s="8"/>
      <c r="H394" s="8"/>
      <c r="I394" s="8"/>
      <c r="J394" s="8"/>
      <c r="K394" s="8"/>
      <c r="L394" s="9">
        <f>L395</f>
        <v>743796</v>
      </c>
      <c r="M394" s="9">
        <f t="shared" ref="M394:M395" si="129">M395</f>
        <v>124419.45000000001</v>
      </c>
      <c r="N394" s="9">
        <f t="shared" si="125"/>
        <v>16.727630963328657</v>
      </c>
    </row>
    <row r="395" spans="1:14" ht="15" customHeight="1" outlineLevel="1">
      <c r="A395" s="7" t="s">
        <v>13</v>
      </c>
      <c r="B395" s="8" t="s">
        <v>286</v>
      </c>
      <c r="C395" s="8" t="s">
        <v>14</v>
      </c>
      <c r="D395" s="8" t="s">
        <v>11</v>
      </c>
      <c r="E395" s="8" t="s">
        <v>12</v>
      </c>
      <c r="F395" s="8" t="s">
        <v>12</v>
      </c>
      <c r="G395" s="8"/>
      <c r="H395" s="8"/>
      <c r="I395" s="8"/>
      <c r="J395" s="8"/>
      <c r="K395" s="8"/>
      <c r="L395" s="9">
        <f>L396</f>
        <v>743796</v>
      </c>
      <c r="M395" s="9">
        <f t="shared" si="129"/>
        <v>124419.45000000001</v>
      </c>
      <c r="N395" s="9">
        <f t="shared" si="125"/>
        <v>16.727630963328657</v>
      </c>
    </row>
    <row r="396" spans="1:14" ht="45.75" customHeight="1" outlineLevel="2">
      <c r="A396" s="7" t="s">
        <v>268</v>
      </c>
      <c r="B396" s="8" t="s">
        <v>286</v>
      </c>
      <c r="C396" s="8" t="s">
        <v>269</v>
      </c>
      <c r="D396" s="8" t="s">
        <v>11</v>
      </c>
      <c r="E396" s="8" t="s">
        <v>12</v>
      </c>
      <c r="F396" s="8" t="s">
        <v>12</v>
      </c>
      <c r="G396" s="8"/>
      <c r="H396" s="8"/>
      <c r="I396" s="8"/>
      <c r="J396" s="8"/>
      <c r="K396" s="8"/>
      <c r="L396" s="9">
        <f>L397+L402</f>
        <v>743796</v>
      </c>
      <c r="M396" s="9">
        <f t="shared" ref="M396" si="130">M397+M402</f>
        <v>124419.45000000001</v>
      </c>
      <c r="N396" s="9">
        <f t="shared" si="125"/>
        <v>16.727630963328657</v>
      </c>
    </row>
    <row r="397" spans="1:14" ht="42.75" customHeight="1" outlineLevel="3">
      <c r="A397" s="7" t="s">
        <v>287</v>
      </c>
      <c r="B397" s="8" t="s">
        <v>286</v>
      </c>
      <c r="C397" s="8" t="s">
        <v>269</v>
      </c>
      <c r="D397" s="8" t="s">
        <v>288</v>
      </c>
      <c r="E397" s="8" t="s">
        <v>12</v>
      </c>
      <c r="F397" s="8" t="s">
        <v>12</v>
      </c>
      <c r="G397" s="8"/>
      <c r="H397" s="8"/>
      <c r="I397" s="8"/>
      <c r="J397" s="8"/>
      <c r="K397" s="8"/>
      <c r="L397" s="9">
        <f>L398+L400</f>
        <v>736796</v>
      </c>
      <c r="M397" s="9">
        <f t="shared" ref="M397" si="131">M398+M400</f>
        <v>124419.45000000001</v>
      </c>
      <c r="N397" s="9">
        <f t="shared" si="125"/>
        <v>16.886553401484267</v>
      </c>
    </row>
    <row r="398" spans="1:14" ht="39" customHeight="1" outlineLevel="4">
      <c r="A398" s="7" t="s">
        <v>19</v>
      </c>
      <c r="B398" s="8" t="s">
        <v>286</v>
      </c>
      <c r="C398" s="8" t="s">
        <v>269</v>
      </c>
      <c r="D398" s="8" t="s">
        <v>288</v>
      </c>
      <c r="E398" s="8" t="s">
        <v>20</v>
      </c>
      <c r="F398" s="8" t="s">
        <v>12</v>
      </c>
      <c r="G398" s="8"/>
      <c r="H398" s="8"/>
      <c r="I398" s="8"/>
      <c r="J398" s="8"/>
      <c r="K398" s="8"/>
      <c r="L398" s="9">
        <f>L399</f>
        <v>566355</v>
      </c>
      <c r="M398" s="9">
        <f t="shared" ref="M398" si="132">M399</f>
        <v>100248.57</v>
      </c>
      <c r="N398" s="9">
        <f t="shared" si="125"/>
        <v>17.70065948036126</v>
      </c>
    </row>
    <row r="399" spans="1:14" ht="15.75" customHeight="1" outlineLevel="5">
      <c r="A399" s="7" t="s">
        <v>21</v>
      </c>
      <c r="B399" s="8" t="s">
        <v>286</v>
      </c>
      <c r="C399" s="8" t="s">
        <v>269</v>
      </c>
      <c r="D399" s="8" t="s">
        <v>288</v>
      </c>
      <c r="E399" s="8" t="s">
        <v>20</v>
      </c>
      <c r="F399" s="8" t="s">
        <v>12</v>
      </c>
      <c r="G399" s="8"/>
      <c r="H399" s="8" t="s">
        <v>22</v>
      </c>
      <c r="I399" s="8"/>
      <c r="J399" s="8"/>
      <c r="K399" s="8"/>
      <c r="L399" s="9">
        <v>566355</v>
      </c>
      <c r="M399" s="9">
        <v>100248.57</v>
      </c>
      <c r="N399" s="9">
        <f t="shared" si="125"/>
        <v>17.70065948036126</v>
      </c>
    </row>
    <row r="400" spans="1:14" ht="61.5" customHeight="1" outlineLevel="4">
      <c r="A400" s="7" t="s">
        <v>27</v>
      </c>
      <c r="B400" s="8" t="s">
        <v>286</v>
      </c>
      <c r="C400" s="8" t="s">
        <v>269</v>
      </c>
      <c r="D400" s="8" t="s">
        <v>288</v>
      </c>
      <c r="E400" s="8" t="s">
        <v>28</v>
      </c>
      <c r="F400" s="8" t="s">
        <v>12</v>
      </c>
      <c r="G400" s="8"/>
      <c r="H400" s="8"/>
      <c r="I400" s="8"/>
      <c r="J400" s="8"/>
      <c r="K400" s="8"/>
      <c r="L400" s="9">
        <f>L401</f>
        <v>170441</v>
      </c>
      <c r="M400" s="9">
        <f t="shared" ref="M400" si="133">M401</f>
        <v>24170.880000000001</v>
      </c>
      <c r="N400" s="9">
        <f t="shared" si="125"/>
        <v>14.181376546722912</v>
      </c>
    </row>
    <row r="401" spans="1:14" ht="28.5" customHeight="1" outlineLevel="5">
      <c r="A401" s="7" t="s">
        <v>29</v>
      </c>
      <c r="B401" s="8" t="s">
        <v>286</v>
      </c>
      <c r="C401" s="8" t="s">
        <v>269</v>
      </c>
      <c r="D401" s="8" t="s">
        <v>288</v>
      </c>
      <c r="E401" s="8" t="s">
        <v>28</v>
      </c>
      <c r="F401" s="8" t="s">
        <v>12</v>
      </c>
      <c r="G401" s="8"/>
      <c r="H401" s="8" t="s">
        <v>30</v>
      </c>
      <c r="I401" s="8"/>
      <c r="J401" s="8"/>
      <c r="K401" s="8"/>
      <c r="L401" s="9">
        <v>170441</v>
      </c>
      <c r="M401" s="9">
        <v>24170.880000000001</v>
      </c>
      <c r="N401" s="9">
        <f t="shared" si="125"/>
        <v>14.181376546722912</v>
      </c>
    </row>
    <row r="402" spans="1:14" ht="42.75" customHeight="1" outlineLevel="3">
      <c r="A402" s="7" t="s">
        <v>17</v>
      </c>
      <c r="B402" s="8" t="s">
        <v>286</v>
      </c>
      <c r="C402" s="8" t="s">
        <v>269</v>
      </c>
      <c r="D402" s="8" t="s">
        <v>18</v>
      </c>
      <c r="E402" s="8" t="s">
        <v>12</v>
      </c>
      <c r="F402" s="8" t="s">
        <v>12</v>
      </c>
      <c r="G402" s="8"/>
      <c r="H402" s="8"/>
      <c r="I402" s="8"/>
      <c r="J402" s="8"/>
      <c r="K402" s="8"/>
      <c r="L402" s="9">
        <f>L403</f>
        <v>7000</v>
      </c>
      <c r="M402" s="9">
        <f t="shared" ref="M402" si="134">M403</f>
        <v>0</v>
      </c>
      <c r="N402" s="9">
        <f t="shared" si="125"/>
        <v>0</v>
      </c>
    </row>
    <row r="403" spans="1:14" ht="42.75" customHeight="1" outlineLevel="4">
      <c r="A403" s="7" t="s">
        <v>31</v>
      </c>
      <c r="B403" s="8" t="s">
        <v>286</v>
      </c>
      <c r="C403" s="8" t="s">
        <v>269</v>
      </c>
      <c r="D403" s="8" t="s">
        <v>18</v>
      </c>
      <c r="E403" s="8" t="s">
        <v>32</v>
      </c>
      <c r="F403" s="8" t="s">
        <v>12</v>
      </c>
      <c r="G403" s="8"/>
      <c r="H403" s="8"/>
      <c r="I403" s="8"/>
      <c r="J403" s="8"/>
      <c r="K403" s="8"/>
      <c r="L403" s="9">
        <f>L404+L405</f>
        <v>7000</v>
      </c>
      <c r="M403" s="9">
        <f t="shared" ref="M403" si="135">M404+M405</f>
        <v>0</v>
      </c>
      <c r="N403" s="9">
        <f t="shared" si="125"/>
        <v>0</v>
      </c>
    </row>
    <row r="404" spans="1:14" ht="28.5" customHeight="1" outlineLevel="5">
      <c r="A404" s="7" t="s">
        <v>35</v>
      </c>
      <c r="B404" s="8" t="s">
        <v>286</v>
      </c>
      <c r="C404" s="8" t="s">
        <v>269</v>
      </c>
      <c r="D404" s="8" t="s">
        <v>18</v>
      </c>
      <c r="E404" s="8" t="s">
        <v>32</v>
      </c>
      <c r="F404" s="8" t="s">
        <v>12</v>
      </c>
      <c r="G404" s="8"/>
      <c r="H404" s="8" t="s">
        <v>36</v>
      </c>
      <c r="I404" s="8"/>
      <c r="J404" s="8"/>
      <c r="K404" s="8"/>
      <c r="L404" s="9">
        <v>4000</v>
      </c>
      <c r="M404" s="9">
        <v>0</v>
      </c>
      <c r="N404" s="9">
        <f t="shared" si="125"/>
        <v>0</v>
      </c>
    </row>
    <row r="405" spans="1:14" ht="30" customHeight="1" outlineLevel="5">
      <c r="A405" s="7" t="s">
        <v>39</v>
      </c>
      <c r="B405" s="8" t="s">
        <v>286</v>
      </c>
      <c r="C405" s="8" t="s">
        <v>269</v>
      </c>
      <c r="D405" s="8" t="s">
        <v>18</v>
      </c>
      <c r="E405" s="8" t="s">
        <v>32</v>
      </c>
      <c r="F405" s="8" t="s">
        <v>12</v>
      </c>
      <c r="G405" s="8"/>
      <c r="H405" s="8" t="s">
        <v>40</v>
      </c>
      <c r="I405" s="8"/>
      <c r="J405" s="8"/>
      <c r="K405" s="8"/>
      <c r="L405" s="9">
        <v>3000</v>
      </c>
      <c r="M405" s="9">
        <v>0</v>
      </c>
      <c r="N405" s="9">
        <f t="shared" si="125"/>
        <v>0</v>
      </c>
    </row>
    <row r="406" spans="1:14" ht="12.75" customHeight="1">
      <c r="A406" s="27" t="s">
        <v>289</v>
      </c>
      <c r="B406" s="28"/>
      <c r="C406" s="28"/>
      <c r="D406" s="28"/>
      <c r="E406" s="28"/>
      <c r="F406" s="28"/>
      <c r="G406" s="28"/>
      <c r="H406" s="10"/>
      <c r="I406" s="10"/>
      <c r="J406" s="10"/>
      <c r="K406" s="10"/>
      <c r="L406" s="11">
        <f>L7+L24+L351+L373+L394</f>
        <v>171217127.73999998</v>
      </c>
      <c r="M406" s="11">
        <f>M7+M24+M351+M373+M394</f>
        <v>37409832.740000002</v>
      </c>
      <c r="N406" s="9">
        <f t="shared" si="125"/>
        <v>21.849351892415996</v>
      </c>
    </row>
    <row r="407" spans="1:14" ht="6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ht="21.75" customHeight="1">
      <c r="A408" s="19" t="s">
        <v>292</v>
      </c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</row>
    <row r="412" spans="1:14">
      <c r="L412" s="12"/>
      <c r="M412" s="12"/>
    </row>
    <row r="425" spans="12:13">
      <c r="L425" s="12">
        <v>171217127.74000001</v>
      </c>
      <c r="M425" s="12">
        <v>37409832.740000002</v>
      </c>
    </row>
  </sheetData>
  <mergeCells count="6">
    <mergeCell ref="A408:N408"/>
    <mergeCell ref="A1:G1"/>
    <mergeCell ref="A3:N3"/>
    <mergeCell ref="A4:N4"/>
    <mergeCell ref="A406:G406"/>
    <mergeCell ref="A2:N2"/>
  </mergeCells>
  <pageMargins left="0.78740157480314965" right="0.19685039370078741" top="0.19685039370078741" bottom="0.19685039370078741" header="0.19685039370078741" footer="0.31496062992125984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2017-02-20T10:22:26Z</cp:lastPrinted>
  <dcterms:created xsi:type="dcterms:W3CDTF">2017-02-08T11:51:28Z</dcterms:created>
  <dcterms:modified xsi:type="dcterms:W3CDTF">2017-08-17T12:31:49Z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