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60" yWindow="-345" windowWidth="12330" windowHeight="10095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8'!$A$1:$G$227</definedName>
  </definedNames>
  <calcPr calcId="125725"/>
</workbook>
</file>

<file path=xl/calcChain.xml><?xml version="1.0" encoding="utf-8"?>
<calcChain xmlns="http://schemas.openxmlformats.org/spreadsheetml/2006/main">
  <c r="E209" i="1"/>
  <c r="E208"/>
  <c r="G217"/>
  <c r="G219"/>
  <c r="G216"/>
  <c r="E219"/>
  <c r="F219"/>
  <c r="D219"/>
  <c r="F113" l="1"/>
  <c r="F159"/>
  <c r="G13" l="1"/>
  <c r="G17"/>
  <c r="G20"/>
  <c r="G24"/>
  <c r="G28"/>
  <c r="G32"/>
  <c r="G37"/>
  <c r="G41"/>
  <c r="G45"/>
  <c r="G53"/>
  <c r="G61"/>
  <c r="G64"/>
  <c r="G65"/>
  <c r="G72"/>
  <c r="G73"/>
  <c r="G74"/>
  <c r="G76"/>
  <c r="G77"/>
  <c r="G85"/>
  <c r="G89"/>
  <c r="G93"/>
  <c r="G97"/>
  <c r="G101"/>
  <c r="G105"/>
  <c r="G109"/>
  <c r="G116"/>
  <c r="G117"/>
  <c r="G120"/>
  <c r="G121"/>
  <c r="G125"/>
  <c r="G128"/>
  <c r="G132"/>
  <c r="G133"/>
  <c r="G137"/>
  <c r="G139"/>
  <c r="G141"/>
  <c r="G145"/>
  <c r="G148"/>
  <c r="G153"/>
  <c r="G157"/>
  <c r="G160"/>
  <c r="G161"/>
  <c r="G169"/>
  <c r="G172"/>
  <c r="G176"/>
  <c r="G177"/>
  <c r="G180"/>
  <c r="G185"/>
  <c r="G188"/>
  <c r="G189"/>
  <c r="G193"/>
  <c r="G195"/>
  <c r="G201"/>
  <c r="G205"/>
  <c r="G213"/>
  <c r="G221"/>
  <c r="D114"/>
  <c r="F112"/>
  <c r="F115" s="1"/>
  <c r="F163"/>
  <c r="D197"/>
  <c r="D196"/>
  <c r="D199" s="1"/>
  <c r="D166"/>
  <c r="D165"/>
  <c r="D113"/>
  <c r="D112"/>
  <c r="D223"/>
  <c r="D215"/>
  <c r="D210"/>
  <c r="D209"/>
  <c r="D208"/>
  <c r="D207"/>
  <c r="D203"/>
  <c r="D191"/>
  <c r="D187"/>
  <c r="D183"/>
  <c r="D179"/>
  <c r="D175"/>
  <c r="D171"/>
  <c r="D194"/>
  <c r="D159"/>
  <c r="D155"/>
  <c r="D151"/>
  <c r="D147"/>
  <c r="D143"/>
  <c r="D139"/>
  <c r="D135"/>
  <c r="D131"/>
  <c r="D127"/>
  <c r="D123"/>
  <c r="D119"/>
  <c r="D82"/>
  <c r="D111"/>
  <c r="D107"/>
  <c r="D103"/>
  <c r="D99"/>
  <c r="D95"/>
  <c r="D91"/>
  <c r="D87"/>
  <c r="D81"/>
  <c r="D83" s="1"/>
  <c r="D80"/>
  <c r="D163"/>
  <c r="D79"/>
  <c r="D67"/>
  <c r="D63"/>
  <c r="D58"/>
  <c r="D57"/>
  <c r="D59" s="1"/>
  <c r="D56"/>
  <c r="D55"/>
  <c r="D51"/>
  <c r="D47"/>
  <c r="D43"/>
  <c r="D39"/>
  <c r="D35"/>
  <c r="D31"/>
  <c r="D27"/>
  <c r="D23"/>
  <c r="D19"/>
  <c r="D15"/>
  <c r="D10"/>
  <c r="D9"/>
  <c r="D8"/>
  <c r="D211" l="1"/>
  <c r="D11"/>
  <c r="D192"/>
  <c r="D164" s="1"/>
  <c r="D167" s="1"/>
  <c r="D224"/>
  <c r="D115"/>
  <c r="D195"/>
  <c r="D75"/>
  <c r="E223"/>
  <c r="E215"/>
  <c r="E210"/>
  <c r="E207"/>
  <c r="E203"/>
  <c r="E198"/>
  <c r="E197"/>
  <c r="E196"/>
  <c r="E199" s="1"/>
  <c r="E195"/>
  <c r="E191"/>
  <c r="E187"/>
  <c r="E183"/>
  <c r="E179"/>
  <c r="E175"/>
  <c r="E171"/>
  <c r="E166"/>
  <c r="E165"/>
  <c r="E164"/>
  <c r="E163"/>
  <c r="G163" s="1"/>
  <c r="E159"/>
  <c r="E155"/>
  <c r="E151"/>
  <c r="E147"/>
  <c r="E143"/>
  <c r="G143" s="1"/>
  <c r="E139"/>
  <c r="E135"/>
  <c r="E131"/>
  <c r="E127"/>
  <c r="E123"/>
  <c r="E119"/>
  <c r="E114"/>
  <c r="E113"/>
  <c r="G113" s="1"/>
  <c r="E112"/>
  <c r="G112" s="1"/>
  <c r="E111"/>
  <c r="E107"/>
  <c r="E103"/>
  <c r="E99"/>
  <c r="E95"/>
  <c r="E91"/>
  <c r="E87"/>
  <c r="E82"/>
  <c r="E81"/>
  <c r="E80"/>
  <c r="E79"/>
  <c r="E75"/>
  <c r="E70"/>
  <c r="E69"/>
  <c r="E68"/>
  <c r="E67"/>
  <c r="E63"/>
  <c r="E58"/>
  <c r="E57"/>
  <c r="E56"/>
  <c r="E55"/>
  <c r="G55" s="1"/>
  <c r="E51"/>
  <c r="E47"/>
  <c r="E43"/>
  <c r="E39"/>
  <c r="E35"/>
  <c r="E31"/>
  <c r="E27"/>
  <c r="E23"/>
  <c r="E19"/>
  <c r="E15"/>
  <c r="E10"/>
  <c r="E9"/>
  <c r="E8"/>
  <c r="D70"/>
  <c r="D69"/>
  <c r="D68"/>
  <c r="E83" l="1"/>
  <c r="E59"/>
  <c r="E167"/>
  <c r="E71"/>
  <c r="E225"/>
  <c r="D71"/>
  <c r="E224"/>
  <c r="E226"/>
  <c r="E115"/>
  <c r="E211"/>
  <c r="E11"/>
  <c r="E227" l="1"/>
  <c r="F79"/>
  <c r="G79" s="1"/>
  <c r="F75"/>
  <c r="G75" s="1"/>
  <c r="F68"/>
  <c r="G68" s="1"/>
  <c r="F69"/>
  <c r="F70"/>
  <c r="G70" l="1"/>
  <c r="F71"/>
  <c r="G71" s="1"/>
  <c r="G69"/>
  <c r="F165"/>
  <c r="G165" s="1"/>
  <c r="F164"/>
  <c r="G164" s="1"/>
  <c r="F195"/>
  <c r="F114"/>
  <c r="F127"/>
  <c r="G127" s="1"/>
  <c r="F123"/>
  <c r="G123" s="1"/>
  <c r="G159"/>
  <c r="F155"/>
  <c r="G155" s="1"/>
  <c r="F151"/>
  <c r="G151" s="1"/>
  <c r="F147"/>
  <c r="G147" s="1"/>
  <c r="F143"/>
  <c r="F139"/>
  <c r="F135"/>
  <c r="G135" s="1"/>
  <c r="F131"/>
  <c r="G131" s="1"/>
  <c r="F80"/>
  <c r="F81"/>
  <c r="G81" s="1"/>
  <c r="F82"/>
  <c r="F111"/>
  <c r="G111" s="1"/>
  <c r="F99"/>
  <c r="G99" s="1"/>
  <c r="F103"/>
  <c r="G103" s="1"/>
  <c r="F8"/>
  <c r="F9"/>
  <c r="F10"/>
  <c r="F47"/>
  <c r="G47" s="1"/>
  <c r="F55"/>
  <c r="F43"/>
  <c r="G43" s="1"/>
  <c r="F27"/>
  <c r="G27" s="1"/>
  <c r="F35"/>
  <c r="G35" s="1"/>
  <c r="F15"/>
  <c r="G15" s="1"/>
  <c r="F19"/>
  <c r="G19" s="1"/>
  <c r="F23"/>
  <c r="G23" s="1"/>
  <c r="F31"/>
  <c r="G31" s="1"/>
  <c r="F39"/>
  <c r="G39" s="1"/>
  <c r="F51"/>
  <c r="F56"/>
  <c r="G56" s="1"/>
  <c r="F57"/>
  <c r="G57" s="1"/>
  <c r="F58"/>
  <c r="F226" s="1"/>
  <c r="G226" s="1"/>
  <c r="F63"/>
  <c r="G63" s="1"/>
  <c r="F67"/>
  <c r="G67" s="1"/>
  <c r="F87"/>
  <c r="G87" s="1"/>
  <c r="F91"/>
  <c r="G91" s="1"/>
  <c r="F95"/>
  <c r="G95" s="1"/>
  <c r="F107"/>
  <c r="G107" s="1"/>
  <c r="F119"/>
  <c r="G119" s="1"/>
  <c r="F166"/>
  <c r="F171"/>
  <c r="G171" s="1"/>
  <c r="F175"/>
  <c r="G175" s="1"/>
  <c r="F183"/>
  <c r="G183" s="1"/>
  <c r="F187"/>
  <c r="G187" s="1"/>
  <c r="F191"/>
  <c r="G191" s="1"/>
  <c r="F196"/>
  <c r="F197"/>
  <c r="G197" s="1"/>
  <c r="F198"/>
  <c r="F203"/>
  <c r="G203" s="1"/>
  <c r="F207"/>
  <c r="G207" s="1"/>
  <c r="F208"/>
  <c r="F209"/>
  <c r="G209" s="1"/>
  <c r="F210"/>
  <c r="F215"/>
  <c r="G215" s="1"/>
  <c r="F223"/>
  <c r="G223" s="1"/>
  <c r="F179"/>
  <c r="G179" s="1"/>
  <c r="G8" l="1"/>
  <c r="F224"/>
  <c r="G224" s="1"/>
  <c r="G9"/>
  <c r="F225"/>
  <c r="G225" s="1"/>
  <c r="F167"/>
  <c r="G167" s="1"/>
  <c r="F199"/>
  <c r="G199" s="1"/>
  <c r="F83"/>
  <c r="G83" s="1"/>
  <c r="D226"/>
  <c r="F211"/>
  <c r="G211" s="1"/>
  <c r="G115"/>
  <c r="F59"/>
  <c r="G59" s="1"/>
  <c r="F11"/>
  <c r="G11" s="1"/>
  <c r="D225"/>
  <c r="D227" l="1"/>
  <c r="F227"/>
  <c r="G227" s="1"/>
</calcChain>
</file>

<file path=xl/comments1.xml><?xml version="1.0" encoding="utf-8"?>
<comments xmlns="http://schemas.openxmlformats.org/spreadsheetml/2006/main">
  <authors>
    <author>User</author>
  </authors>
  <commentList>
    <comment ref="A10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Баня</t>
        </r>
      </text>
    </comment>
    <comment ref="D16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409000+41888</t>
        </r>
      </text>
    </comment>
    <comment ref="D17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409000+41888</t>
        </r>
      </text>
    </comment>
    <comment ref="E17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409000+41888</t>
        </r>
      </text>
    </comment>
  </commentList>
</comments>
</file>

<file path=xl/sharedStrings.xml><?xml version="1.0" encoding="utf-8"?>
<sst xmlns="http://schemas.openxmlformats.org/spreadsheetml/2006/main" count="343" uniqueCount="83">
  <si>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</si>
  <si>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</si>
  <si>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</si>
  <si>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</si>
  <si>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</si>
  <si>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</si>
  <si>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</si>
  <si>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</si>
  <si>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</si>
  <si>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</si>
  <si>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</si>
  <si>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</si>
  <si>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</si>
  <si>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</si>
  <si>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</si>
  <si>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</si>
  <si>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</si>
  <si>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</t>
  </si>
  <si>
    <t>Обеспечение сохранности автомобильных дорог местного значения и условий безопасности движения по ним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</si>
  <si>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</si>
  <si>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</si>
  <si>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</si>
  <si>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</si>
  <si>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Мероприятия по профилактике безнадзорности и правонарушений несовершеннолетних</t>
  </si>
  <si>
    <t>Мероприятия по профилактике наркомании населения</t>
  </si>
  <si>
    <r>
      <t xml:space="preserve">В том числе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</si>
  <si>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Мероприятия по противодействию экстримизму и профилактике терроризма на территории города Фокино</t>
  </si>
  <si>
    <t>Организация и осуществление деятельности в сфере охраны труда иуведомительной рекомендации территориальных соглашений и коллективных договоров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</si>
  <si>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</si>
  <si>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Повышение качества и доступности предоставления государственных и муниципальных  услуг</t>
  </si>
  <si>
    <t>Развитие и модернизация сети автомобильных дорог общего пользования  местного значения (ремонт автомобильных дорог)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</si>
  <si>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</si>
  <si>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</si>
  <si>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</si>
  <si>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обеспечение мероприятий по содержанию муниципального жилья</t>
  </si>
  <si>
    <t>Организации дополнительного образования</t>
  </si>
  <si>
    <t>Проведение оздоровительной кампании детей и молодежи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</si>
  <si>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</si>
  <si>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</si>
  <si>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</si>
  <si>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МАУ УСЦ "Триумф"</t>
  </si>
  <si>
    <t>Администрация г.Фокино, МАУ УСЦ "Триумф"</t>
  </si>
  <si>
    <t>Администрация города Фокино, МАУК "Культурно-досуговый центр г.Фокино"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</si>
  <si>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</si>
  <si>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</si>
  <si>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</si>
  <si>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</si>
  <si>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Мероприятия в области коммунального хозяйства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</si>
  <si>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
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</si>
  <si>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</si>
  <si>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</si>
  <si>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>«Реализация полномочий исполнительного органа власти городского округа «город Фокино» (2017-2019годы)»</t>
  </si>
  <si>
    <t>Подпрограмма "Выполнение функций администрации города Фокино, реализация переданных полномочий" (2017-2019годы)</t>
  </si>
  <si>
    <t>Подпрограмма «Дорожное хозяйство» (2017-2019годы)</t>
  </si>
  <si>
    <t>Подпрограмма «Реализация мероприятий в области жилищно-коммунального хозяйства и благоустройства» (2017-2019годы)</t>
  </si>
  <si>
    <t>Подпрограмма «Реализация мероприятий социальной политики» (2017-2019годы)</t>
  </si>
  <si>
    <t>Подпрограмма «Осуществление мероприятий в области культуры» (2017-2019годы)</t>
  </si>
  <si>
    <t>Подпрограмма «Физическая культура, спорт и молодёжная политика» (2017-2019годы)</t>
  </si>
  <si>
    <t>Администрация города Фокино, МБУ "Библиотека г.Фокино"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</si>
  <si>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"город Фокино" (2017-2019годы)</t>
  </si>
  <si>
    <t>Реализация  политики в сфере образования на территории города Фокино (управление учреждениями образования и культуры)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</si>
  <si>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</si>
  <si>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государственных и муниципальных образовательных организациях)</t>
  </si>
  <si>
    <t>Администрация города Фокино, МКУ «Управление социально-культурной сферы города Фокино»</t>
  </si>
  <si>
    <t>Приложение 8</t>
  </si>
  <si>
    <t>План реализации муниципальной программы "Реализация полномочий исполнительного органа власти городского округа "город Фокино"                               (2017-2019годы)</t>
  </si>
  <si>
    <t>Мероприятия по землеустройству и землепользованию</t>
  </si>
  <si>
    <t>обеспечение мероприятий в области благоустройства</t>
  </si>
  <si>
    <t>реализация мероприятий по энергосбережению и энергоэффективности в г.Фокино (газификация жилого дома по ул.Привокзальная 4, тампонаж артезианских скважин)</t>
  </si>
  <si>
    <t>Почетные граждане города</t>
  </si>
  <si>
    <t xml:space="preserve">Реализация мер по поддержке малого и среднего предпринимательства, связанных с уплатой процентов по кредитам </t>
  </si>
  <si>
    <t xml:space="preserve">  </t>
  </si>
  <si>
    <t xml:space="preserve">Благоустройство дворовых территорий согласно адресному перечню дворовых территорий, подлежащих благоустройству в 2017 году </t>
  </si>
  <si>
    <t>Благоустройство наиболее посещаемых общественных территорий согласно адресному перечню общественных территорий, подлежащих благоустройству в 2017году</t>
  </si>
  <si>
    <t>Подпрограмма "Формирование современной городской среды" на 2017год</t>
  </si>
  <si>
    <t>Мероприятия по гражданско-патриотическому воспитанию</t>
  </si>
  <si>
    <t>% исполнения к уточненному плану</t>
  </si>
  <si>
    <t xml:space="preserve">План на 2017год </t>
  </si>
  <si>
    <t>План на 2017г с изменениями</t>
  </si>
  <si>
    <t>Реализация отдельных мероприятий в сфере образования на территории Брянской области</t>
  </si>
  <si>
    <t>Факт на 01.01.2018г</t>
  </si>
  <si>
    <t>Отдельные мероприятия по развитию спорта (Приобретение спортивной экипировки)</t>
  </si>
  <si>
    <t xml:space="preserve">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</si>
</sst>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b/>
      <sz val="12"/>
      <color rgb="FF008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164" fontId="1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wrapText="1"/>
    </xf>
    <xf numFmtId="164" fontId="1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164" fontId="2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164" fontId="8" fillId="0" borderId="4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top"/>
    </xf>
    <xf numFmtId="0" fontId="4" fillId="0" borderId="5" xfId="0" applyFont="1" applyFill="1" applyBorder="1"/>
    <xf numFmtId="0" fontId="4" fillId="0" borderId="0" xfId="0" applyFont="1" applyFill="1" applyBorder="1"/>
    <xf numFmtId="0" fontId="11" fillId="0" borderId="2" xfId="0" applyFont="1" applyFill="1" applyBorder="1" applyAlignment="1">
      <alignment horizontal="left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2" xfId="0" applyFont="1" applyFill="1" applyBorder="1" applyAlignment="1">
      <alignment wrapText="1"/>
    </xf>
    <xf numFmtId="164" fontId="12" fillId="0" borderId="2" xfId="0" applyNumberFormat="1" applyFont="1" applyFill="1" applyBorder="1" applyAlignment="1">
      <alignment horizontal="center" vertical="center"/>
    </xf>
    <xf numFmtId="0" fontId="11" fillId="0" borderId="0" xfId="0" applyFont="1"/>
    <xf numFmtId="0" fontId="1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164" fontId="2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horizontal="center" vertical="center"/>
    </xf>
    <xf numFmtId="164" fontId="15" fillId="0" borderId="2" xfId="0" applyNumberFormat="1" applyFont="1" applyFill="1" applyBorder="1" applyAlignment="1">
      <alignment horizontal="center" vertical="center"/>
    </xf>
    <xf numFmtId="164" fontId="16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5" fillId="4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top"/>
    </xf>
    <xf numFmtId="4" fontId="1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1" fillId="4" borderId="4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64" fontId="14" fillId="0" borderId="8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8000"/>
      <color rgb="FF336600"/>
      <color rgb="FF00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31"/>
  <sheetViews>
    <sheetView tabSelected="1" zoomScale="75" zoomScaleNormal="75" workbookViewId="0">
      <pane ySplit="7" topLeftCell="A68" activePane="bottomLeft" state="frozen"/>
      <selection pane="bottomLeft" activeCell="F76" sqref="F76"/>
    </sheetView>
  </sheetViews>
  <sheetFormatPr defaultColWidth="2.7109375" defaultRowHeight="15.75"/>
  <cols>
    <col min="1" max="1" width="45" style="9" customWidth="1"/>
    <col min="2" max="2" width="19.42578125" style="9" customWidth="1"/>
    <col min="3" max="3" width="20" style="9" customWidth="1"/>
    <col min="4" max="5" width="15.7109375" style="10" customWidth="1"/>
    <col min="6" max="6" width="18.5703125" style="10" customWidth="1"/>
    <col min="7" max="7" width="14.7109375" style="10" customWidth="1"/>
    <col min="8" max="8" width="0.28515625" style="9" customWidth="1"/>
    <col min="9" max="16384" width="2.7109375" style="9"/>
  </cols>
  <sheetData>
    <row r="1" spans="1:36" ht="19.5" customHeight="1">
      <c r="A1" s="3"/>
      <c r="B1" s="3"/>
      <c r="C1" s="3"/>
      <c r="D1" s="86" t="s">
        <v>64</v>
      </c>
      <c r="E1" s="86"/>
      <c r="F1" s="86"/>
      <c r="G1" s="86"/>
    </row>
    <row r="2" spans="1:36" ht="18.75" customHeight="1">
      <c r="A2" s="3"/>
      <c r="B2" s="3"/>
      <c r="C2" s="3"/>
      <c r="D2" s="86" t="s">
        <v>7</v>
      </c>
      <c r="E2" s="86"/>
      <c r="F2" s="86"/>
      <c r="G2" s="86"/>
    </row>
    <row r="3" spans="1:36" ht="38.25" customHeight="1">
      <c r="A3" s="3"/>
      <c r="B3" s="3"/>
      <c r="C3" s="3"/>
      <c r="D3" s="87" t="s">
        <v>51</v>
      </c>
      <c r="E3" s="87"/>
      <c r="F3" s="87"/>
      <c r="G3" s="87"/>
    </row>
    <row r="4" spans="1:36" ht="38.25" customHeight="1">
      <c r="A4" s="88" t="s">
        <v>65</v>
      </c>
      <c r="B4" s="88"/>
      <c r="C4" s="88"/>
      <c r="D4" s="88"/>
      <c r="E4" s="88"/>
      <c r="F4" s="88"/>
      <c r="G4" s="88"/>
    </row>
    <row r="5" spans="1:36" ht="22.5" customHeight="1">
      <c r="A5" s="2" t="s">
        <v>82</v>
      </c>
      <c r="B5" s="2"/>
      <c r="C5" s="2" t="s">
        <v>71</v>
      </c>
      <c r="D5" s="8"/>
      <c r="E5" s="8"/>
      <c r="F5" s="8"/>
      <c r="G5" s="8" t="s">
        <v>19</v>
      </c>
    </row>
    <row r="6" spans="1:36" ht="38.25" customHeight="1">
      <c r="A6" s="89" t="s">
        <v>8</v>
      </c>
      <c r="B6" s="89" t="s">
        <v>0</v>
      </c>
      <c r="C6" s="89" t="s">
        <v>1</v>
      </c>
      <c r="D6" s="92"/>
      <c r="E6" s="92"/>
      <c r="F6" s="92"/>
      <c r="G6" s="93"/>
    </row>
    <row r="7" spans="1:36" ht="97.5" customHeight="1">
      <c r="A7" s="89"/>
      <c r="B7" s="89"/>
      <c r="C7" s="89"/>
      <c r="D7" s="41" t="s">
        <v>77</v>
      </c>
      <c r="E7" s="41" t="s">
        <v>78</v>
      </c>
      <c r="F7" s="41" t="s">
        <v>80</v>
      </c>
      <c r="G7" s="41" t="s">
        <v>76</v>
      </c>
    </row>
    <row r="8" spans="1:36" s="15" customFormat="1" ht="22.5" customHeight="1">
      <c r="A8" s="91" t="s">
        <v>52</v>
      </c>
      <c r="B8" s="90" t="s">
        <v>11</v>
      </c>
      <c r="C8" s="13" t="s">
        <v>2</v>
      </c>
      <c r="D8" s="14">
        <f>D12+D16+D20+D24+D28+D32+D36+D40+D44+D48+D52</f>
        <v>1221223.1000000001</v>
      </c>
      <c r="E8" s="14">
        <f>E12+E16+E20+E24+E28+E32+E36+E40+E44+E48+E52</f>
        <v>3311223.1</v>
      </c>
      <c r="F8" s="60">
        <f>F12+F16+F20+F24+F28+F32+F36+F40+F44+F48+F52</f>
        <v>1876249.62</v>
      </c>
      <c r="G8" s="36">
        <f>F8/E8*100</f>
        <v>56.663340503996849</v>
      </c>
    </row>
    <row r="9" spans="1:36" s="15" customFormat="1" ht="22.5" customHeight="1">
      <c r="A9" s="91"/>
      <c r="B9" s="90"/>
      <c r="C9" s="13" t="s">
        <v>3</v>
      </c>
      <c r="D9" s="14">
        <f>D13+D17+D25+D33+D41+D21+D37+D45+D49+D29+D53</f>
        <v>13852129</v>
      </c>
      <c r="E9" s="14">
        <f>E13+E17+E25+E33+E41+E21+E37+E45+E49+E29+E53</f>
        <v>15558468</v>
      </c>
      <c r="F9" s="60">
        <f>F13+F17+F25+F33+F41+F21+F37+F45+F49+F29+F53</f>
        <v>14535923.560000001</v>
      </c>
      <c r="G9" s="36">
        <f t="shared" ref="G9:G72" si="0">F9/E9*100</f>
        <v>93.427730545192503</v>
      </c>
    </row>
    <row r="10" spans="1:36" s="15" customFormat="1" ht="31.5" customHeight="1">
      <c r="A10" s="91"/>
      <c r="B10" s="90"/>
      <c r="C10" s="13" t="s">
        <v>4</v>
      </c>
      <c r="D10" s="14">
        <f>D14+D18+D22+D26+D30+D38+D46+D50+D42+D54</f>
        <v>0</v>
      </c>
      <c r="E10" s="14">
        <f>E14+E18+E22+E26+E30+E38+E46+E50+E42+E54</f>
        <v>0</v>
      </c>
      <c r="F10" s="60">
        <f>F14+F18+F22+F26+F30+F38+F46+F50+F42+F54</f>
        <v>0</v>
      </c>
      <c r="G10" s="36">
        <v>0</v>
      </c>
    </row>
    <row r="11" spans="1:36" s="15" customFormat="1" ht="32.25" customHeight="1">
      <c r="A11" s="91"/>
      <c r="B11" s="90"/>
      <c r="C11" s="17" t="s">
        <v>5</v>
      </c>
      <c r="D11" s="18">
        <f>D8+D9+D10</f>
        <v>15073352.1</v>
      </c>
      <c r="E11" s="58">
        <f>E8+E9+E10</f>
        <v>18869691.100000001</v>
      </c>
      <c r="F11" s="61">
        <f>F8+F9+F10</f>
        <v>16412173.18</v>
      </c>
      <c r="G11" s="39">
        <f t="shared" si="0"/>
        <v>86.976374403924382</v>
      </c>
    </row>
    <row r="12" spans="1:36" ht="15.75" customHeight="1">
      <c r="A12" s="77" t="s">
        <v>13</v>
      </c>
      <c r="B12" s="77" t="s">
        <v>11</v>
      </c>
      <c r="C12" s="7" t="s">
        <v>2</v>
      </c>
      <c r="D12" s="6">
        <v>0</v>
      </c>
      <c r="E12" s="6">
        <v>0</v>
      </c>
      <c r="F12" s="54">
        <v>0</v>
      </c>
      <c r="G12" s="6">
        <v>0</v>
      </c>
    </row>
    <row r="13" spans="1:36">
      <c r="A13" s="77"/>
      <c r="B13" s="77"/>
      <c r="C13" s="7" t="s">
        <v>3</v>
      </c>
      <c r="D13" s="30">
        <v>1098168</v>
      </c>
      <c r="E13" s="30">
        <v>987368</v>
      </c>
      <c r="F13" s="30">
        <v>985393.89</v>
      </c>
      <c r="G13" s="6">
        <f t="shared" si="0"/>
        <v>99.800063400879907</v>
      </c>
    </row>
    <row r="14" spans="1:36" ht="31.5">
      <c r="A14" s="77"/>
      <c r="B14" s="77"/>
      <c r="C14" s="7" t="s">
        <v>4</v>
      </c>
      <c r="D14" s="6">
        <v>0</v>
      </c>
      <c r="E14" s="6">
        <v>0</v>
      </c>
      <c r="F14" s="54">
        <v>0</v>
      </c>
      <c r="G14" s="6">
        <v>0</v>
      </c>
    </row>
    <row r="15" spans="1:36" ht="30.75" customHeight="1">
      <c r="A15" s="77"/>
      <c r="B15" s="77"/>
      <c r="C15" s="4" t="s">
        <v>10</v>
      </c>
      <c r="D15" s="5">
        <f>D12+D13+D14</f>
        <v>1098168</v>
      </c>
      <c r="E15" s="44">
        <f>E12+E13+E14</f>
        <v>987368</v>
      </c>
      <c r="F15" s="59">
        <f>F12+F13+F14</f>
        <v>985393.89</v>
      </c>
      <c r="G15" s="5">
        <f t="shared" si="0"/>
        <v>99.800063400879907</v>
      </c>
    </row>
    <row r="16" spans="1:36" s="1" customFormat="1" ht="15.75" customHeight="1">
      <c r="A16" s="74" t="s">
        <v>14</v>
      </c>
      <c r="B16" s="77" t="s">
        <v>11</v>
      </c>
      <c r="C16" s="7" t="s">
        <v>2</v>
      </c>
      <c r="D16" s="6">
        <v>0</v>
      </c>
      <c r="E16" s="6">
        <v>0</v>
      </c>
      <c r="F16" s="54">
        <v>0</v>
      </c>
      <c r="G16" s="6"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75"/>
      <c r="B17" s="77"/>
      <c r="C17" s="7" t="s">
        <v>3</v>
      </c>
      <c r="D17" s="32">
        <v>9150027</v>
      </c>
      <c r="E17" s="32">
        <v>10385151</v>
      </c>
      <c r="F17" s="62">
        <v>9845089.1400000006</v>
      </c>
      <c r="G17" s="6">
        <f t="shared" si="0"/>
        <v>94.799672532445612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75"/>
      <c r="B18" s="77"/>
      <c r="C18" s="7" t="s">
        <v>4</v>
      </c>
      <c r="D18" s="6">
        <v>0</v>
      </c>
      <c r="E18" s="6">
        <v>0</v>
      </c>
      <c r="F18" s="54">
        <v>0</v>
      </c>
      <c r="G18" s="6"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>
      <c r="A19" s="76"/>
      <c r="B19" s="77"/>
      <c r="C19" s="4" t="s">
        <v>10</v>
      </c>
      <c r="D19" s="5">
        <f>D16+D17+D18</f>
        <v>9150027</v>
      </c>
      <c r="E19" s="44">
        <f>E16+E17+E18</f>
        <v>10385151</v>
      </c>
      <c r="F19" s="59">
        <f>F16+F17+F18</f>
        <v>9845089.1400000006</v>
      </c>
      <c r="G19" s="5">
        <f t="shared" si="0"/>
        <v>94.799672532445612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74" t="s">
        <v>15</v>
      </c>
      <c r="B20" s="77" t="s">
        <v>11</v>
      </c>
      <c r="C20" s="7" t="s">
        <v>2</v>
      </c>
      <c r="D20" s="6">
        <v>601384</v>
      </c>
      <c r="E20" s="6">
        <v>601384</v>
      </c>
      <c r="F20" s="54">
        <v>594959.74</v>
      </c>
      <c r="G20" s="6">
        <f t="shared" si="0"/>
        <v>98.931754087238772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75"/>
      <c r="B21" s="77"/>
      <c r="C21" s="7" t="s">
        <v>3</v>
      </c>
      <c r="D21" s="6">
        <v>0</v>
      </c>
      <c r="E21" s="6">
        <v>0</v>
      </c>
      <c r="F21" s="54">
        <v>0</v>
      </c>
      <c r="G21" s="6"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0" customHeight="1">
      <c r="A22" s="75"/>
      <c r="B22" s="77"/>
      <c r="C22" s="7" t="s">
        <v>4</v>
      </c>
      <c r="D22" s="6">
        <v>0</v>
      </c>
      <c r="E22" s="6">
        <v>0</v>
      </c>
      <c r="F22" s="54">
        <v>0</v>
      </c>
      <c r="G22" s="6"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60" customHeight="1">
      <c r="A23" s="76"/>
      <c r="B23" s="77"/>
      <c r="C23" s="4" t="s">
        <v>10</v>
      </c>
      <c r="D23" s="5">
        <f>D20+D21+D22</f>
        <v>601384</v>
      </c>
      <c r="E23" s="5">
        <f>E20+E21+E22</f>
        <v>601384</v>
      </c>
      <c r="F23" s="63">
        <f>F20+F21+F22</f>
        <v>594959.74</v>
      </c>
      <c r="G23" s="5">
        <f t="shared" si="0"/>
        <v>98.931754087238772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74" t="s">
        <v>28</v>
      </c>
      <c r="B24" s="77" t="s">
        <v>11</v>
      </c>
      <c r="C24" s="7" t="s">
        <v>2</v>
      </c>
      <c r="D24" s="6">
        <v>25093.1</v>
      </c>
      <c r="E24" s="6">
        <v>25093.1</v>
      </c>
      <c r="F24" s="54">
        <v>25093.1</v>
      </c>
      <c r="G24" s="6">
        <f t="shared" si="0"/>
        <v>100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75"/>
      <c r="B25" s="77"/>
      <c r="C25" s="7" t="s">
        <v>3</v>
      </c>
      <c r="D25" s="6">
        <v>0</v>
      </c>
      <c r="E25" s="6">
        <v>70</v>
      </c>
      <c r="F25" s="54">
        <v>70</v>
      </c>
      <c r="G25" s="6"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75"/>
      <c r="B26" s="77"/>
      <c r="C26" s="7" t="s">
        <v>4</v>
      </c>
      <c r="D26" s="6">
        <v>0</v>
      </c>
      <c r="E26" s="6">
        <v>0</v>
      </c>
      <c r="F26" s="54">
        <v>0</v>
      </c>
      <c r="G26" s="6"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76"/>
      <c r="B27" s="77"/>
      <c r="C27" s="4" t="s">
        <v>6</v>
      </c>
      <c r="D27" s="5">
        <f>D24+D25+D26</f>
        <v>25093.1</v>
      </c>
      <c r="E27" s="5">
        <f>E24+E25+E26</f>
        <v>25163.1</v>
      </c>
      <c r="F27" s="59">
        <f>F24+F25+F26</f>
        <v>25163.1</v>
      </c>
      <c r="G27" s="5">
        <f t="shared" si="0"/>
        <v>100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7" customHeight="1">
      <c r="A28" s="74" t="s">
        <v>27</v>
      </c>
      <c r="B28" s="77" t="s">
        <v>11</v>
      </c>
      <c r="C28" s="7" t="s">
        <v>2</v>
      </c>
      <c r="D28" s="6">
        <v>150296</v>
      </c>
      <c r="E28" s="6">
        <v>150296</v>
      </c>
      <c r="F28" s="54">
        <v>150296</v>
      </c>
      <c r="G28" s="6">
        <f t="shared" si="0"/>
        <v>100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75"/>
      <c r="B29" s="77"/>
      <c r="C29" s="7" t="s">
        <v>3</v>
      </c>
      <c r="D29" s="6">
        <v>0</v>
      </c>
      <c r="E29" s="6">
        <v>0</v>
      </c>
      <c r="F29" s="54">
        <v>0</v>
      </c>
      <c r="G29" s="6"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75"/>
      <c r="B30" s="77"/>
      <c r="C30" s="7" t="s">
        <v>4</v>
      </c>
      <c r="D30" s="6">
        <v>0</v>
      </c>
      <c r="E30" s="6">
        <v>0</v>
      </c>
      <c r="F30" s="54">
        <v>0</v>
      </c>
      <c r="G30" s="6"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76"/>
      <c r="B31" s="77"/>
      <c r="C31" s="4" t="s">
        <v>6</v>
      </c>
      <c r="D31" s="5">
        <f>D28+D29+D30</f>
        <v>150296</v>
      </c>
      <c r="E31" s="5">
        <f>E28+E29+E30</f>
        <v>150296</v>
      </c>
      <c r="F31" s="59">
        <f>F28+F29+F30</f>
        <v>150296</v>
      </c>
      <c r="G31" s="5">
        <f t="shared" si="0"/>
        <v>100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74" t="s">
        <v>16</v>
      </c>
      <c r="B32" s="77" t="s">
        <v>11</v>
      </c>
      <c r="C32" s="7" t="s">
        <v>2</v>
      </c>
      <c r="D32" s="6">
        <v>444450</v>
      </c>
      <c r="E32" s="6">
        <v>444450</v>
      </c>
      <c r="F32" s="54">
        <v>440900.78</v>
      </c>
      <c r="G32" s="6">
        <f t="shared" si="0"/>
        <v>99.201435482056482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75"/>
      <c r="B33" s="77"/>
      <c r="C33" s="7" t="s">
        <v>3</v>
      </c>
      <c r="D33" s="6">
        <v>0</v>
      </c>
      <c r="E33" s="6">
        <v>0</v>
      </c>
      <c r="F33" s="54">
        <v>0</v>
      </c>
      <c r="G33" s="6"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75"/>
      <c r="B34" s="77"/>
      <c r="C34" s="7" t="s">
        <v>4</v>
      </c>
      <c r="D34" s="6">
        <v>0</v>
      </c>
      <c r="E34" s="6">
        <v>0</v>
      </c>
      <c r="F34" s="54">
        <v>0</v>
      </c>
      <c r="G34" s="6"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76"/>
      <c r="B35" s="77"/>
      <c r="C35" s="4" t="s">
        <v>10</v>
      </c>
      <c r="D35" s="5">
        <f>D32+D33+D34</f>
        <v>444450</v>
      </c>
      <c r="E35" s="5">
        <f>E32+E33+E34</f>
        <v>444450</v>
      </c>
      <c r="F35" s="59">
        <f>F32+F33+F34</f>
        <v>440900.78</v>
      </c>
      <c r="G35" s="5">
        <f t="shared" si="0"/>
        <v>99.201435482056482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74" t="s">
        <v>17</v>
      </c>
      <c r="B36" s="77" t="s">
        <v>11</v>
      </c>
      <c r="C36" s="7" t="s">
        <v>2</v>
      </c>
      <c r="D36" s="6">
        <v>0</v>
      </c>
      <c r="E36" s="6">
        <v>0</v>
      </c>
      <c r="F36" s="54">
        <v>0</v>
      </c>
      <c r="G36" s="6"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75"/>
      <c r="B37" s="77"/>
      <c r="C37" s="7" t="s">
        <v>3</v>
      </c>
      <c r="D37" s="6">
        <v>561400</v>
      </c>
      <c r="E37" s="6">
        <v>773907</v>
      </c>
      <c r="F37" s="54">
        <v>773195.67</v>
      </c>
      <c r="G37" s="6">
        <f t="shared" si="0"/>
        <v>99.908085855277179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75"/>
      <c r="B38" s="77"/>
      <c r="C38" s="7" t="s">
        <v>4</v>
      </c>
      <c r="D38" s="6">
        <v>0</v>
      </c>
      <c r="E38" s="6">
        <v>0</v>
      </c>
      <c r="F38" s="54">
        <v>0</v>
      </c>
      <c r="G38" s="6"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63" customHeight="1">
      <c r="A39" s="76"/>
      <c r="B39" s="77"/>
      <c r="C39" s="4" t="s">
        <v>10</v>
      </c>
      <c r="D39" s="5">
        <f>D36+D37+D38</f>
        <v>561400</v>
      </c>
      <c r="E39" s="5">
        <f>E36+E37+E38</f>
        <v>773907</v>
      </c>
      <c r="F39" s="59">
        <f>F36+F37+F38</f>
        <v>773195.67</v>
      </c>
      <c r="G39" s="5">
        <f t="shared" si="0"/>
        <v>99.908085855277179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15.75" customHeight="1">
      <c r="A40" s="74" t="s">
        <v>29</v>
      </c>
      <c r="B40" s="77" t="s">
        <v>11</v>
      </c>
      <c r="C40" s="7" t="s">
        <v>2</v>
      </c>
      <c r="D40" s="6">
        <v>0</v>
      </c>
      <c r="E40" s="6">
        <v>0</v>
      </c>
      <c r="F40" s="54">
        <v>0</v>
      </c>
      <c r="G40" s="6"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16.5" customHeight="1">
      <c r="A41" s="75"/>
      <c r="B41" s="77"/>
      <c r="C41" s="7" t="s">
        <v>3</v>
      </c>
      <c r="D41" s="6">
        <v>1562840</v>
      </c>
      <c r="E41" s="6">
        <v>1740878</v>
      </c>
      <c r="F41" s="54">
        <v>1740878</v>
      </c>
      <c r="G41" s="6">
        <f t="shared" si="0"/>
        <v>100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75"/>
      <c r="B42" s="77"/>
      <c r="C42" s="7" t="s">
        <v>4</v>
      </c>
      <c r="D42" s="6">
        <v>0</v>
      </c>
      <c r="E42" s="6">
        <v>0</v>
      </c>
      <c r="F42" s="54">
        <v>0</v>
      </c>
      <c r="G42" s="6">
        <v>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35.25" customHeight="1">
      <c r="A43" s="76"/>
      <c r="B43" s="77"/>
      <c r="C43" s="4" t="s">
        <v>10</v>
      </c>
      <c r="D43" s="5">
        <f>D40+D41+D42</f>
        <v>1562840</v>
      </c>
      <c r="E43" s="5">
        <f>E40+E41+E42</f>
        <v>1740878</v>
      </c>
      <c r="F43" s="59">
        <f>F40+F41+F42</f>
        <v>1740878</v>
      </c>
      <c r="G43" s="5">
        <f t="shared" si="0"/>
        <v>100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74" t="s">
        <v>49</v>
      </c>
      <c r="B44" s="77" t="s">
        <v>50</v>
      </c>
      <c r="C44" s="7" t="s">
        <v>2</v>
      </c>
      <c r="D44" s="6">
        <v>0</v>
      </c>
      <c r="E44" s="6">
        <v>0</v>
      </c>
      <c r="F44" s="54">
        <v>0</v>
      </c>
      <c r="G44" s="6"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75"/>
      <c r="B45" s="77"/>
      <c r="C45" s="7" t="s">
        <v>3</v>
      </c>
      <c r="D45" s="6">
        <v>1194294</v>
      </c>
      <c r="E45" s="6">
        <v>1169694</v>
      </c>
      <c r="F45" s="54">
        <v>1126296.8600000001</v>
      </c>
      <c r="G45" s="6">
        <f t="shared" si="0"/>
        <v>96.289872393976552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75"/>
      <c r="B46" s="77"/>
      <c r="C46" s="7" t="s">
        <v>4</v>
      </c>
      <c r="D46" s="6">
        <v>0</v>
      </c>
      <c r="E46" s="6">
        <v>0</v>
      </c>
      <c r="F46" s="54">
        <v>0</v>
      </c>
      <c r="G46" s="6"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76"/>
      <c r="B47" s="77"/>
      <c r="C47" s="4" t="s">
        <v>10</v>
      </c>
      <c r="D47" s="5">
        <f>D44+D45+D46</f>
        <v>1194294</v>
      </c>
      <c r="E47" s="5">
        <f>E44+E45+E46</f>
        <v>1169694</v>
      </c>
      <c r="F47" s="59">
        <f>F44+F45+F46</f>
        <v>1126296.8600000001</v>
      </c>
      <c r="G47" s="5">
        <f t="shared" si="0"/>
        <v>96.289872393976552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8.5" customHeight="1">
      <c r="A48" s="74" t="s">
        <v>70</v>
      </c>
      <c r="B48" s="77" t="s">
        <v>11</v>
      </c>
      <c r="C48" s="7" t="s">
        <v>2</v>
      </c>
      <c r="D48" s="6">
        <v>0</v>
      </c>
      <c r="E48" s="6">
        <v>2090000</v>
      </c>
      <c r="F48" s="54">
        <v>665000</v>
      </c>
      <c r="G48" s="6"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8.5" customHeight="1">
      <c r="A49" s="75"/>
      <c r="B49" s="77"/>
      <c r="C49" s="7" t="s">
        <v>3</v>
      </c>
      <c r="D49" s="6">
        <v>0</v>
      </c>
      <c r="E49" s="6">
        <v>110000</v>
      </c>
      <c r="F49" s="54">
        <v>35000</v>
      </c>
      <c r="G49" s="6"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2.25" customHeight="1">
      <c r="A50" s="75"/>
      <c r="B50" s="77"/>
      <c r="C50" s="7" t="s">
        <v>4</v>
      </c>
      <c r="D50" s="6">
        <v>0</v>
      </c>
      <c r="E50" s="6">
        <v>0</v>
      </c>
      <c r="F50" s="54">
        <v>0</v>
      </c>
      <c r="G50" s="6"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28.5" customHeight="1">
      <c r="A51" s="76"/>
      <c r="B51" s="77"/>
      <c r="C51" s="4" t="s">
        <v>10</v>
      </c>
      <c r="D51" s="5">
        <f>D48+D49+D50</f>
        <v>0</v>
      </c>
      <c r="E51" s="5">
        <f>E48+E49+E50</f>
        <v>2200000</v>
      </c>
      <c r="F51" s="59">
        <f>F48+F49+F50</f>
        <v>700000</v>
      </c>
      <c r="G51" s="6"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8.5" customHeight="1">
      <c r="A52" s="74" t="s">
        <v>66</v>
      </c>
      <c r="B52" s="77" t="s">
        <v>11</v>
      </c>
      <c r="C52" s="7" t="s">
        <v>2</v>
      </c>
      <c r="D52" s="6">
        <v>0</v>
      </c>
      <c r="E52" s="6">
        <v>0</v>
      </c>
      <c r="F52" s="54">
        <v>0</v>
      </c>
      <c r="G52" s="6"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8.5" customHeight="1">
      <c r="A53" s="75"/>
      <c r="B53" s="77"/>
      <c r="C53" s="7" t="s">
        <v>3</v>
      </c>
      <c r="D53" s="6">
        <v>285400</v>
      </c>
      <c r="E53" s="6">
        <v>391400</v>
      </c>
      <c r="F53" s="54">
        <v>30000</v>
      </c>
      <c r="G53" s="6">
        <f t="shared" si="0"/>
        <v>7.664793050587634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37.5" customHeight="1">
      <c r="A54" s="75"/>
      <c r="B54" s="77"/>
      <c r="C54" s="7" t="s">
        <v>4</v>
      </c>
      <c r="D54" s="6">
        <v>0</v>
      </c>
      <c r="E54" s="6">
        <v>0</v>
      </c>
      <c r="F54" s="54">
        <v>0</v>
      </c>
      <c r="G54" s="6"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76"/>
      <c r="B55" s="77"/>
      <c r="C55" s="4" t="s">
        <v>10</v>
      </c>
      <c r="D55" s="5">
        <f>D52+D53+D54</f>
        <v>285400</v>
      </c>
      <c r="E55" s="5">
        <f>E52+E53+E54</f>
        <v>391400</v>
      </c>
      <c r="F55" s="59">
        <f>F52+F53+F54</f>
        <v>30000</v>
      </c>
      <c r="G55" s="5">
        <f t="shared" si="0"/>
        <v>7.664793050587634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5.5" customHeight="1">
      <c r="A56" s="83" t="s">
        <v>53</v>
      </c>
      <c r="B56" s="78" t="s">
        <v>11</v>
      </c>
      <c r="C56" s="13" t="s">
        <v>2</v>
      </c>
      <c r="D56" s="14">
        <f t="shared" ref="D56:D57" si="1">D60+D64</f>
        <v>0</v>
      </c>
      <c r="E56" s="14">
        <f t="shared" ref="E56:E57" si="2">E60+E64</f>
        <v>3191675</v>
      </c>
      <c r="F56" s="60">
        <f t="shared" ref="F56:F57" si="3">F60+F64</f>
        <v>3191675</v>
      </c>
      <c r="G56" s="36">
        <f t="shared" si="0"/>
        <v>100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1.75" customHeight="1">
      <c r="A57" s="84"/>
      <c r="B57" s="78"/>
      <c r="C57" s="13" t="s">
        <v>3</v>
      </c>
      <c r="D57" s="14">
        <f t="shared" si="1"/>
        <v>3050000</v>
      </c>
      <c r="E57" s="14">
        <f t="shared" si="2"/>
        <v>4021183.98</v>
      </c>
      <c r="F57" s="60">
        <f t="shared" si="3"/>
        <v>3768442.9</v>
      </c>
      <c r="G57" s="36">
        <f t="shared" si="0"/>
        <v>93.714759601723074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3.75" customHeight="1">
      <c r="A58" s="84"/>
      <c r="B58" s="78"/>
      <c r="C58" s="13" t="s">
        <v>4</v>
      </c>
      <c r="D58" s="14">
        <f>D62</f>
        <v>0</v>
      </c>
      <c r="E58" s="14">
        <f>E62</f>
        <v>0</v>
      </c>
      <c r="F58" s="60">
        <f>F62</f>
        <v>0</v>
      </c>
      <c r="G58" s="36"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33.75" customHeight="1">
      <c r="A59" s="85"/>
      <c r="B59" s="78"/>
      <c r="C59" s="16" t="s">
        <v>6</v>
      </c>
      <c r="D59" s="18">
        <f>D56+D57+D58</f>
        <v>3050000</v>
      </c>
      <c r="E59" s="18">
        <f>E56+E57+E58</f>
        <v>7212858.9800000004</v>
      </c>
      <c r="F59" s="64">
        <f>F56+F57+F58</f>
        <v>6960117.9000000004</v>
      </c>
      <c r="G59" s="36">
        <f t="shared" si="0"/>
        <v>96.49596532109102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2.5" customHeight="1">
      <c r="A60" s="74" t="s">
        <v>18</v>
      </c>
      <c r="B60" s="82" t="s">
        <v>11</v>
      </c>
      <c r="C60" s="7" t="s">
        <v>2</v>
      </c>
      <c r="D60" s="6">
        <v>0</v>
      </c>
      <c r="E60" s="6">
        <v>0</v>
      </c>
      <c r="F60" s="54">
        <v>0</v>
      </c>
      <c r="G60" s="6"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1.75" customHeight="1">
      <c r="A61" s="75"/>
      <c r="B61" s="82"/>
      <c r="C61" s="7" t="s">
        <v>3</v>
      </c>
      <c r="D61" s="6">
        <v>2800000</v>
      </c>
      <c r="E61" s="6">
        <v>3853200.7</v>
      </c>
      <c r="F61" s="54">
        <v>3600459.6</v>
      </c>
      <c r="G61" s="6">
        <f t="shared" si="0"/>
        <v>93.44074914135669</v>
      </c>
      <c r="H61" s="3"/>
      <c r="I61" s="3"/>
      <c r="J61" s="3"/>
      <c r="K61" s="3"/>
      <c r="L61" s="3"/>
      <c r="M61" s="3"/>
      <c r="N61" s="3" t="s">
        <v>71</v>
      </c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>
      <c r="A62" s="75"/>
      <c r="B62" s="82"/>
      <c r="C62" s="7" t="s">
        <v>4</v>
      </c>
      <c r="D62" s="6">
        <v>0</v>
      </c>
      <c r="E62" s="6">
        <v>0</v>
      </c>
      <c r="F62" s="54">
        <v>0</v>
      </c>
      <c r="G62" s="6"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3.75" customHeight="1">
      <c r="A63" s="76"/>
      <c r="B63" s="82"/>
      <c r="C63" s="4" t="s">
        <v>6</v>
      </c>
      <c r="D63" s="5">
        <f>D60+D61+D62</f>
        <v>2800000</v>
      </c>
      <c r="E63" s="5">
        <f>E60+E61+E62</f>
        <v>3853200.7</v>
      </c>
      <c r="F63" s="59">
        <f>F60+F61+F62</f>
        <v>3600459.6</v>
      </c>
      <c r="G63" s="5">
        <f t="shared" si="0"/>
        <v>93.44074914135669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0.25" customHeight="1">
      <c r="A64" s="74" t="s">
        <v>30</v>
      </c>
      <c r="B64" s="79" t="s">
        <v>11</v>
      </c>
      <c r="C64" s="7" t="s">
        <v>2</v>
      </c>
      <c r="D64" s="6">
        <v>0</v>
      </c>
      <c r="E64" s="6">
        <v>3191675</v>
      </c>
      <c r="F64" s="54">
        <v>3191675</v>
      </c>
      <c r="G64" s="6">
        <f t="shared" si="0"/>
        <v>100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2.5" customHeight="1">
      <c r="A65" s="75"/>
      <c r="B65" s="80"/>
      <c r="C65" s="7" t="s">
        <v>3</v>
      </c>
      <c r="D65" s="6">
        <v>250000</v>
      </c>
      <c r="E65" s="6">
        <v>167983.28</v>
      </c>
      <c r="F65" s="54">
        <v>167983.3</v>
      </c>
      <c r="G65" s="6">
        <f t="shared" si="0"/>
        <v>100.00001190594683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3.75" customHeight="1">
      <c r="A66" s="75"/>
      <c r="B66" s="80"/>
      <c r="C66" s="7" t="s">
        <v>4</v>
      </c>
      <c r="D66" s="6">
        <v>0</v>
      </c>
      <c r="E66" s="6">
        <v>0</v>
      </c>
      <c r="F66" s="54">
        <v>0</v>
      </c>
      <c r="G66" s="6"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33.75" customHeight="1">
      <c r="A67" s="76"/>
      <c r="B67" s="81"/>
      <c r="C67" s="4" t="s">
        <v>6</v>
      </c>
      <c r="D67" s="5">
        <f>D64+D65+D66</f>
        <v>250000</v>
      </c>
      <c r="E67" s="5">
        <f>E64+E65+E66</f>
        <v>3359658.28</v>
      </c>
      <c r="F67" s="59">
        <f>F64+F65+F66</f>
        <v>3359658.3</v>
      </c>
      <c r="G67" s="5">
        <f t="shared" si="0"/>
        <v>100.00000059529863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" customFormat="1" ht="33.75" customHeight="1">
      <c r="A68" s="98" t="s">
        <v>74</v>
      </c>
      <c r="B68" s="107"/>
      <c r="C68" s="53" t="s">
        <v>2</v>
      </c>
      <c r="D68" s="55">
        <f t="shared" ref="D68:E70" si="4">D72+D76</f>
        <v>0</v>
      </c>
      <c r="E68" s="55">
        <f t="shared" si="4"/>
        <v>15362724.710000001</v>
      </c>
      <c r="F68" s="55">
        <f t="shared" ref="F68:F70" si="5">F72+F76</f>
        <v>15362724.710000001</v>
      </c>
      <c r="G68" s="36">
        <f t="shared" si="0"/>
        <v>100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s="1" customFormat="1" ht="33.75" customHeight="1">
      <c r="A69" s="99"/>
      <c r="B69" s="108"/>
      <c r="C69" s="53" t="s">
        <v>3</v>
      </c>
      <c r="D69" s="55">
        <f t="shared" si="4"/>
        <v>0</v>
      </c>
      <c r="E69" s="55">
        <f t="shared" si="4"/>
        <v>808564.46</v>
      </c>
      <c r="F69" s="55">
        <f t="shared" si="5"/>
        <v>808564.46</v>
      </c>
      <c r="G69" s="36">
        <f t="shared" si="0"/>
        <v>100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s="1" customFormat="1" ht="33.75" customHeight="1">
      <c r="A70" s="99"/>
      <c r="B70" s="108"/>
      <c r="C70" s="53" t="s">
        <v>4</v>
      </c>
      <c r="D70" s="55">
        <f t="shared" si="4"/>
        <v>0</v>
      </c>
      <c r="E70" s="55">
        <f t="shared" si="4"/>
        <v>89606.13</v>
      </c>
      <c r="F70" s="55">
        <f t="shared" si="5"/>
        <v>89296.58</v>
      </c>
      <c r="G70" s="36">
        <f t="shared" si="0"/>
        <v>99.654543723738541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s="1" customFormat="1" ht="33.75" customHeight="1">
      <c r="A71" s="100"/>
      <c r="B71" s="109"/>
      <c r="C71" s="38" t="s">
        <v>6</v>
      </c>
      <c r="D71" s="55">
        <f>D68+D69+D70</f>
        <v>0</v>
      </c>
      <c r="E71" s="55">
        <f>E68+E69+E70</f>
        <v>16260895.300000003</v>
      </c>
      <c r="F71" s="55">
        <f>F68+F69+F70</f>
        <v>16260585.750000002</v>
      </c>
      <c r="G71" s="36">
        <f t="shared" si="0"/>
        <v>99.998096353280133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s="1" customFormat="1" ht="33.75" customHeight="1">
      <c r="A72" s="74" t="s">
        <v>72</v>
      </c>
      <c r="B72" s="79" t="s">
        <v>11</v>
      </c>
      <c r="C72" s="46" t="s">
        <v>2</v>
      </c>
      <c r="D72" s="6">
        <v>0</v>
      </c>
      <c r="E72" s="54">
        <v>10428075.32</v>
      </c>
      <c r="F72" s="54">
        <v>10428075.32</v>
      </c>
      <c r="G72" s="6">
        <f t="shared" si="0"/>
        <v>100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s="1" customFormat="1" ht="33.75" customHeight="1">
      <c r="A73" s="75"/>
      <c r="B73" s="80"/>
      <c r="C73" s="46" t="s">
        <v>3</v>
      </c>
      <c r="D73" s="6">
        <v>0</v>
      </c>
      <c r="E73" s="54">
        <v>553544.82999999996</v>
      </c>
      <c r="F73" s="54">
        <v>553544.82999999996</v>
      </c>
      <c r="G73" s="6">
        <f t="shared" ref="G73:G135" si="6">F73/E73*100</f>
        <v>100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spans="1:36" s="1" customFormat="1" ht="33.75" customHeight="1">
      <c r="A74" s="75"/>
      <c r="B74" s="80"/>
      <c r="C74" s="46" t="s">
        <v>4</v>
      </c>
      <c r="D74" s="6">
        <v>0</v>
      </c>
      <c r="E74" s="54">
        <v>89606.13</v>
      </c>
      <c r="F74" s="54">
        <v>89296.58</v>
      </c>
      <c r="G74" s="6">
        <f t="shared" si="6"/>
        <v>99.654543723738541</v>
      </c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spans="1:36" s="1" customFormat="1" ht="33.75" customHeight="1">
      <c r="A75" s="76"/>
      <c r="B75" s="81"/>
      <c r="C75" s="4" t="s">
        <v>6</v>
      </c>
      <c r="D75" s="5">
        <f>D72+D73+D74</f>
        <v>0</v>
      </c>
      <c r="E75" s="5">
        <f>E72+E73+E74</f>
        <v>11071226.280000001</v>
      </c>
      <c r="F75" s="59">
        <f>F72+F73+F74</f>
        <v>11070916.73</v>
      </c>
      <c r="G75" s="6">
        <f t="shared" si="6"/>
        <v>99.997204013429297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s="1" customFormat="1" ht="33.75" customHeight="1">
      <c r="A76" s="74" t="s">
        <v>73</v>
      </c>
      <c r="B76" s="79" t="s">
        <v>11</v>
      </c>
      <c r="C76" s="46" t="s">
        <v>2</v>
      </c>
      <c r="D76" s="6">
        <v>0</v>
      </c>
      <c r="E76" s="54">
        <v>4934649.3899999997</v>
      </c>
      <c r="F76" s="54">
        <v>4934649.3899999997</v>
      </c>
      <c r="G76" s="6">
        <f t="shared" si="6"/>
        <v>100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s="1" customFormat="1" ht="33.75" customHeight="1">
      <c r="A77" s="75"/>
      <c r="B77" s="80"/>
      <c r="C77" s="46" t="s">
        <v>3</v>
      </c>
      <c r="D77" s="6">
        <v>0</v>
      </c>
      <c r="E77" s="54">
        <v>255019.63</v>
      </c>
      <c r="F77" s="54">
        <v>255019.63</v>
      </c>
      <c r="G77" s="6">
        <f t="shared" si="6"/>
        <v>100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s="1" customFormat="1" ht="33.75" customHeight="1">
      <c r="A78" s="75"/>
      <c r="B78" s="80"/>
      <c r="C78" s="46" t="s">
        <v>4</v>
      </c>
      <c r="D78" s="6">
        <v>0</v>
      </c>
      <c r="E78" s="54">
        <v>0</v>
      </c>
      <c r="F78" s="54">
        <v>0</v>
      </c>
      <c r="G78" s="6">
        <v>0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s="1" customFormat="1" ht="33.75" customHeight="1">
      <c r="A79" s="76"/>
      <c r="B79" s="81"/>
      <c r="C79" s="4" t="s">
        <v>6</v>
      </c>
      <c r="D79" s="5">
        <f>D76+D77+D78</f>
        <v>0</v>
      </c>
      <c r="E79" s="5">
        <f>E76+E77+E78</f>
        <v>5189669.0199999996</v>
      </c>
      <c r="F79" s="59">
        <f>F76+F77+F78</f>
        <v>5189669.0199999996</v>
      </c>
      <c r="G79" s="5">
        <f t="shared" si="6"/>
        <v>100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s="15" customFormat="1" ht="22.5" customHeight="1">
      <c r="A80" s="83" t="s">
        <v>54</v>
      </c>
      <c r="B80" s="95" t="s">
        <v>11</v>
      </c>
      <c r="C80" s="13" t="s">
        <v>2</v>
      </c>
      <c r="D80" s="36">
        <f>D84+D88+D92+D96+D100+D104+D108</f>
        <v>0</v>
      </c>
      <c r="E80" s="14">
        <f t="shared" ref="E80:E81" si="7">E84+E88+E92+E104+E96+E100+E108</f>
        <v>0</v>
      </c>
      <c r="F80" s="60">
        <f t="shared" ref="F80:F81" si="8">F84+F88+F92+F104+F96+F100+F108</f>
        <v>0</v>
      </c>
      <c r="G80" s="36">
        <v>0</v>
      </c>
    </row>
    <row r="81" spans="1:36" s="15" customFormat="1" ht="18" customHeight="1">
      <c r="A81" s="84"/>
      <c r="B81" s="96"/>
      <c r="C81" s="13" t="s">
        <v>3</v>
      </c>
      <c r="D81" s="36">
        <f>D85+D89+D93+D97+D101+D105+D109</f>
        <v>5408847</v>
      </c>
      <c r="E81" s="14">
        <f t="shared" si="7"/>
        <v>6664447.7000000002</v>
      </c>
      <c r="F81" s="60">
        <f t="shared" si="8"/>
        <v>6151200.0099999998</v>
      </c>
      <c r="G81" s="36">
        <f t="shared" si="6"/>
        <v>92.298721317897048</v>
      </c>
    </row>
    <row r="82" spans="1:36" s="15" customFormat="1" ht="35.25" customHeight="1">
      <c r="A82" s="84"/>
      <c r="B82" s="96"/>
      <c r="C82" s="13" t="s">
        <v>4</v>
      </c>
      <c r="D82" s="36">
        <f>D86+D90+D94+D98+D102+D106+D110</f>
        <v>0</v>
      </c>
      <c r="E82" s="14">
        <f>E86+E94+E90+E98+E102+E106+E110</f>
        <v>0</v>
      </c>
      <c r="F82" s="60">
        <f>F86+F94+F90+F98+F102+F106+F110</f>
        <v>0</v>
      </c>
      <c r="G82" s="36">
        <v>0</v>
      </c>
    </row>
    <row r="83" spans="1:36" s="15" customFormat="1" ht="31.5" customHeight="1">
      <c r="A83" s="85"/>
      <c r="B83" s="97"/>
      <c r="C83" s="16" t="s">
        <v>6</v>
      </c>
      <c r="D83" s="39">
        <f>D80+D81+D82</f>
        <v>5408847</v>
      </c>
      <c r="E83" s="18">
        <f>E80+E81+E82</f>
        <v>6664447.7000000002</v>
      </c>
      <c r="F83" s="64">
        <f>F80+F81+F82</f>
        <v>6151200.0099999998</v>
      </c>
      <c r="G83" s="39">
        <f t="shared" si="6"/>
        <v>92.298721317897048</v>
      </c>
    </row>
    <row r="84" spans="1:36" ht="18.75" customHeight="1">
      <c r="A84" s="74" t="s">
        <v>31</v>
      </c>
      <c r="B84" s="77" t="s">
        <v>11</v>
      </c>
      <c r="C84" s="7" t="s">
        <v>2</v>
      </c>
      <c r="D84" s="6">
        <v>0</v>
      </c>
      <c r="E84" s="6">
        <v>0</v>
      </c>
      <c r="F84" s="54">
        <v>0</v>
      </c>
      <c r="G84" s="6"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1" customHeight="1">
      <c r="A85" s="75"/>
      <c r="B85" s="77"/>
      <c r="C85" s="7" t="s">
        <v>3</v>
      </c>
      <c r="D85" s="6">
        <v>2160000</v>
      </c>
      <c r="E85" s="6">
        <v>2741899</v>
      </c>
      <c r="F85" s="54">
        <v>2395244.7000000002</v>
      </c>
      <c r="G85" s="6">
        <f t="shared" si="6"/>
        <v>87.357145540371846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1.5" customHeight="1">
      <c r="A86" s="75"/>
      <c r="B86" s="77"/>
      <c r="C86" s="7" t="s">
        <v>4</v>
      </c>
      <c r="D86" s="6">
        <v>0</v>
      </c>
      <c r="E86" s="6">
        <v>0</v>
      </c>
      <c r="F86" s="54">
        <v>0</v>
      </c>
      <c r="G86" s="6"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76"/>
      <c r="B87" s="77"/>
      <c r="C87" s="4" t="s">
        <v>6</v>
      </c>
      <c r="D87" s="5">
        <f>D84+D85+D86</f>
        <v>2160000</v>
      </c>
      <c r="E87" s="5">
        <f>E84+E85+E86</f>
        <v>2741899</v>
      </c>
      <c r="F87" s="59">
        <f>F84+F85+F86</f>
        <v>2395244.7000000002</v>
      </c>
      <c r="G87" s="5">
        <f t="shared" si="6"/>
        <v>87.357145540371846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8.5" customHeight="1">
      <c r="A88" s="74" t="s">
        <v>32</v>
      </c>
      <c r="B88" s="77" t="s">
        <v>11</v>
      </c>
      <c r="C88" s="7" t="s">
        <v>2</v>
      </c>
      <c r="D88" s="6">
        <v>0</v>
      </c>
      <c r="E88" s="6">
        <v>0</v>
      </c>
      <c r="F88" s="54">
        <v>0</v>
      </c>
      <c r="G88" s="6"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8.5" customHeight="1">
      <c r="A89" s="75"/>
      <c r="B89" s="77"/>
      <c r="C89" s="7" t="s">
        <v>3</v>
      </c>
      <c r="D89" s="6">
        <v>902906</v>
      </c>
      <c r="E89" s="6">
        <v>921181.9</v>
      </c>
      <c r="F89" s="54">
        <v>919074.73</v>
      </c>
      <c r="G89" s="6">
        <f t="shared" si="6"/>
        <v>99.771253647080997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3" customHeight="1">
      <c r="A90" s="75"/>
      <c r="B90" s="77"/>
      <c r="C90" s="7" t="s">
        <v>4</v>
      </c>
      <c r="D90" s="6">
        <v>0</v>
      </c>
      <c r="E90" s="6">
        <v>0</v>
      </c>
      <c r="F90" s="54">
        <v>0</v>
      </c>
      <c r="G90" s="6"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76"/>
      <c r="B91" s="77"/>
      <c r="C91" s="4" t="s">
        <v>6</v>
      </c>
      <c r="D91" s="5">
        <f>D88+D89+D90</f>
        <v>902906</v>
      </c>
      <c r="E91" s="5">
        <f>E88+E89+E90</f>
        <v>921181.9</v>
      </c>
      <c r="F91" s="59">
        <f>F88+F89+F90</f>
        <v>919074.73</v>
      </c>
      <c r="G91" s="5">
        <f t="shared" si="6"/>
        <v>99.771253647080997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0.25" customHeight="1">
      <c r="A92" s="74" t="s">
        <v>33</v>
      </c>
      <c r="B92" s="77" t="s">
        <v>11</v>
      </c>
      <c r="C92" s="7" t="s">
        <v>2</v>
      </c>
      <c r="D92" s="6">
        <v>0</v>
      </c>
      <c r="E92" s="6">
        <v>0</v>
      </c>
      <c r="F92" s="54">
        <v>0</v>
      </c>
      <c r="G92" s="6"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0.25" customHeight="1">
      <c r="A93" s="75"/>
      <c r="B93" s="77"/>
      <c r="C93" s="7" t="s">
        <v>3</v>
      </c>
      <c r="D93" s="6">
        <v>285941</v>
      </c>
      <c r="E93" s="6">
        <v>1285941</v>
      </c>
      <c r="F93" s="54">
        <v>1285941</v>
      </c>
      <c r="G93" s="6">
        <f t="shared" si="6"/>
        <v>100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2.25" customHeight="1">
      <c r="A94" s="75"/>
      <c r="B94" s="77"/>
      <c r="C94" s="7" t="s">
        <v>4</v>
      </c>
      <c r="D94" s="6">
        <v>0</v>
      </c>
      <c r="E94" s="6">
        <v>0</v>
      </c>
      <c r="F94" s="54">
        <v>0</v>
      </c>
      <c r="G94" s="6"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76"/>
      <c r="B95" s="77"/>
      <c r="C95" s="4" t="s">
        <v>6</v>
      </c>
      <c r="D95" s="5">
        <f>D92+D93+D94</f>
        <v>285941</v>
      </c>
      <c r="E95" s="5">
        <f>E92+E93+E94</f>
        <v>1285941</v>
      </c>
      <c r="F95" s="59">
        <f>F92+F93+F94</f>
        <v>1285941</v>
      </c>
      <c r="G95" s="5">
        <f t="shared" si="6"/>
        <v>100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9.25" customHeight="1">
      <c r="A96" s="74" t="s">
        <v>34</v>
      </c>
      <c r="B96" s="77" t="s">
        <v>11</v>
      </c>
      <c r="C96" s="7" t="s">
        <v>2</v>
      </c>
      <c r="D96" s="6">
        <v>0</v>
      </c>
      <c r="E96" s="6">
        <v>0</v>
      </c>
      <c r="F96" s="54">
        <v>0</v>
      </c>
      <c r="G96" s="6"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9.25" customHeight="1">
      <c r="A97" s="75"/>
      <c r="B97" s="77"/>
      <c r="C97" s="7" t="s">
        <v>3</v>
      </c>
      <c r="D97" s="6">
        <v>50000</v>
      </c>
      <c r="E97" s="6">
        <v>174425.8</v>
      </c>
      <c r="F97" s="54">
        <v>126338.58</v>
      </c>
      <c r="G97" s="6">
        <f t="shared" si="6"/>
        <v>72.431131174401955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30" customHeight="1">
      <c r="A98" s="75"/>
      <c r="B98" s="77"/>
      <c r="C98" s="7" t="s">
        <v>4</v>
      </c>
      <c r="D98" s="6">
        <v>0</v>
      </c>
      <c r="E98" s="6">
        <v>0</v>
      </c>
      <c r="F98" s="54">
        <v>0</v>
      </c>
      <c r="G98" s="6"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76"/>
      <c r="B99" s="77"/>
      <c r="C99" s="4" t="s">
        <v>6</v>
      </c>
      <c r="D99" s="5">
        <f>D96+D97+D98</f>
        <v>50000</v>
      </c>
      <c r="E99" s="5">
        <f>E96+E97+E98</f>
        <v>174425.8</v>
      </c>
      <c r="F99" s="59">
        <f>F96+F97+F98</f>
        <v>126338.58</v>
      </c>
      <c r="G99" s="5">
        <f t="shared" si="6"/>
        <v>72.431131174401955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29.25" customHeight="1">
      <c r="A100" s="104" t="s">
        <v>47</v>
      </c>
      <c r="B100" s="77" t="s">
        <v>11</v>
      </c>
      <c r="C100" s="7" t="s">
        <v>2</v>
      </c>
      <c r="D100" s="6">
        <v>0</v>
      </c>
      <c r="E100" s="6">
        <v>0</v>
      </c>
      <c r="F100" s="54">
        <v>0</v>
      </c>
      <c r="G100" s="6">
        <v>0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29.25" customHeight="1">
      <c r="A101" s="105"/>
      <c r="B101" s="77"/>
      <c r="C101" s="7" t="s">
        <v>3</v>
      </c>
      <c r="D101" s="6">
        <v>1100000</v>
      </c>
      <c r="E101" s="6">
        <v>1181000</v>
      </c>
      <c r="F101" s="54">
        <v>1181000</v>
      </c>
      <c r="G101" s="6">
        <f t="shared" si="6"/>
        <v>100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30" customHeight="1">
      <c r="A102" s="105"/>
      <c r="B102" s="77"/>
      <c r="C102" s="7" t="s">
        <v>4</v>
      </c>
      <c r="D102" s="6">
        <v>0</v>
      </c>
      <c r="E102" s="6">
        <v>0</v>
      </c>
      <c r="F102" s="54">
        <v>0</v>
      </c>
      <c r="G102" s="6">
        <v>0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29.25" customHeight="1">
      <c r="A103" s="106"/>
      <c r="B103" s="77"/>
      <c r="C103" s="4" t="s">
        <v>6</v>
      </c>
      <c r="D103" s="5">
        <f>D100+D101+D102</f>
        <v>1100000</v>
      </c>
      <c r="E103" s="5">
        <f>E100+E101+E102</f>
        <v>1181000</v>
      </c>
      <c r="F103" s="59">
        <f>F100+F101+F102</f>
        <v>1181000</v>
      </c>
      <c r="G103" s="5">
        <f t="shared" si="6"/>
        <v>100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29.25" customHeight="1">
      <c r="A104" s="74" t="s">
        <v>67</v>
      </c>
      <c r="B104" s="77" t="s">
        <v>11</v>
      </c>
      <c r="C104" s="7" t="s">
        <v>2</v>
      </c>
      <c r="D104" s="6">
        <v>0</v>
      </c>
      <c r="E104" s="6">
        <v>0</v>
      </c>
      <c r="F104" s="54">
        <v>0</v>
      </c>
      <c r="G104" s="6">
        <v>0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9.25" customHeight="1">
      <c r="A105" s="75"/>
      <c r="B105" s="77"/>
      <c r="C105" s="7" t="s">
        <v>3</v>
      </c>
      <c r="D105" s="6">
        <v>150000</v>
      </c>
      <c r="E105" s="6">
        <v>100000</v>
      </c>
      <c r="F105" s="54">
        <v>20500</v>
      </c>
      <c r="G105" s="6">
        <f t="shared" si="6"/>
        <v>20.5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32.25" customHeight="1">
      <c r="A106" s="75"/>
      <c r="B106" s="77"/>
      <c r="C106" s="7" t="s">
        <v>4</v>
      </c>
      <c r="D106" s="6">
        <v>0</v>
      </c>
      <c r="E106" s="6">
        <v>0</v>
      </c>
      <c r="F106" s="54">
        <v>0</v>
      </c>
      <c r="G106" s="6"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29.25" customHeight="1">
      <c r="A107" s="76"/>
      <c r="B107" s="77"/>
      <c r="C107" s="4" t="s">
        <v>6</v>
      </c>
      <c r="D107" s="5">
        <f>D104+D105+D106</f>
        <v>150000</v>
      </c>
      <c r="E107" s="44">
        <f>E104+E105+E106</f>
        <v>100000</v>
      </c>
      <c r="F107" s="59">
        <f>F104+F105+F106</f>
        <v>20500</v>
      </c>
      <c r="G107" s="5">
        <f t="shared" si="6"/>
        <v>20.5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29.25" customHeight="1">
      <c r="A108" s="74" t="s">
        <v>68</v>
      </c>
      <c r="B108" s="77" t="s">
        <v>11</v>
      </c>
      <c r="C108" s="7" t="s">
        <v>2</v>
      </c>
      <c r="D108" s="6">
        <v>0</v>
      </c>
      <c r="E108" s="6">
        <v>0</v>
      </c>
      <c r="F108" s="54">
        <v>0</v>
      </c>
      <c r="G108" s="6">
        <v>0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9.25" customHeight="1">
      <c r="A109" s="75"/>
      <c r="B109" s="77"/>
      <c r="C109" s="7" t="s">
        <v>3</v>
      </c>
      <c r="D109" s="6">
        <v>760000</v>
      </c>
      <c r="E109" s="6">
        <v>260000</v>
      </c>
      <c r="F109" s="54">
        <v>223101</v>
      </c>
      <c r="G109" s="6">
        <f t="shared" si="6"/>
        <v>85.808076923076925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29.25" customHeight="1">
      <c r="A110" s="75"/>
      <c r="B110" s="77"/>
      <c r="C110" s="7" t="s">
        <v>4</v>
      </c>
      <c r="D110" s="6">
        <v>0</v>
      </c>
      <c r="E110" s="6">
        <v>0</v>
      </c>
      <c r="F110" s="54">
        <v>0</v>
      </c>
      <c r="G110" s="6"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 t="s">
        <v>71</v>
      </c>
      <c r="AE110" s="3"/>
      <c r="AF110" s="3"/>
      <c r="AG110" s="3"/>
      <c r="AH110" s="3"/>
      <c r="AI110" s="3"/>
      <c r="AJ110" s="3"/>
    </row>
    <row r="111" spans="1:36" ht="29.25" customHeight="1">
      <c r="A111" s="76"/>
      <c r="B111" s="77"/>
      <c r="C111" s="4" t="s">
        <v>6</v>
      </c>
      <c r="D111" s="5">
        <f>D108+D109+D110</f>
        <v>760000</v>
      </c>
      <c r="E111" s="5">
        <f>E108+E109+E110</f>
        <v>260000</v>
      </c>
      <c r="F111" s="59">
        <f>F108+F109+F110</f>
        <v>223101</v>
      </c>
      <c r="G111" s="5">
        <f t="shared" si="6"/>
        <v>85.808076923076925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s="40" customFormat="1" ht="18.75" customHeight="1">
      <c r="A112" s="98" t="s">
        <v>59</v>
      </c>
      <c r="B112" s="101" t="s">
        <v>63</v>
      </c>
      <c r="C112" s="35" t="s">
        <v>2</v>
      </c>
      <c r="D112" s="36">
        <f>D116+D120+D124+D128+D132+D136+D140+D144+D148+D152+D156+D160</f>
        <v>65449237</v>
      </c>
      <c r="E112" s="36">
        <f>E116+E120+E124+E128+E132+E136+E140+E144+E148+E152+E156+E160</f>
        <v>65470480</v>
      </c>
      <c r="F112" s="65">
        <f>F116+F120+F124+F128+F132+F136+F140+F144+F148+F152+F156+F160</f>
        <v>65470480</v>
      </c>
      <c r="G112" s="36">
        <f t="shared" si="6"/>
        <v>100</v>
      </c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</row>
    <row r="113" spans="1:36" s="40" customFormat="1" ht="18.75" customHeight="1">
      <c r="A113" s="99"/>
      <c r="B113" s="102"/>
      <c r="C113" s="35" t="s">
        <v>3</v>
      </c>
      <c r="D113" s="36">
        <f>D117+D121+D125+D129+D133+D137+D141+D145+D149+D153+D157</f>
        <v>40210326</v>
      </c>
      <c r="E113" s="36">
        <f>E117+E121+E125+E129+E133+E137+E141+E145+E149+E153+E157+E161</f>
        <v>51559003</v>
      </c>
      <c r="F113" s="65">
        <f>F117+F121+F125+F129+F133+F137+F141+F145+F149+F153+F157+F161</f>
        <v>51082972.530000001</v>
      </c>
      <c r="G113" s="36">
        <f t="shared" si="6"/>
        <v>99.076726774565444</v>
      </c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</row>
    <row r="114" spans="1:36" s="40" customFormat="1" ht="33" customHeight="1">
      <c r="A114" s="99"/>
      <c r="B114" s="102"/>
      <c r="C114" s="35" t="s">
        <v>4</v>
      </c>
      <c r="D114" s="36">
        <f>D118+D122+D126+D130+D134+D138+D142+D146+D150+D154+D158</f>
        <v>0</v>
      </c>
      <c r="E114" s="36">
        <f>E118+E122+E126+E130+E134+E138+E142+E146+E150+E154+E158+E162</f>
        <v>0</v>
      </c>
      <c r="F114" s="65">
        <f t="shared" ref="F114" si="9">F118+F122+F126+F130+F134+F138+F142+F146+F150+F154+F158</f>
        <v>0</v>
      </c>
      <c r="G114" s="36">
        <v>0</v>
      </c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</row>
    <row r="115" spans="1:36" s="40" customFormat="1" ht="62.25" customHeight="1">
      <c r="A115" s="100"/>
      <c r="B115" s="103"/>
      <c r="C115" s="38" t="s">
        <v>6</v>
      </c>
      <c r="D115" s="39">
        <f>D112+D113+D114</f>
        <v>105659563</v>
      </c>
      <c r="E115" s="39">
        <f>E112+E113+E114</f>
        <v>117029483</v>
      </c>
      <c r="F115" s="55">
        <f>F112+F113+F114</f>
        <v>116553452.53</v>
      </c>
      <c r="G115" s="39">
        <f t="shared" si="6"/>
        <v>99.593238850760372</v>
      </c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</row>
    <row r="116" spans="1:36" ht="29.25" customHeight="1">
      <c r="A116" s="74" t="s">
        <v>45</v>
      </c>
      <c r="B116" s="74" t="s">
        <v>63</v>
      </c>
      <c r="C116" s="7" t="s">
        <v>2</v>
      </c>
      <c r="D116" s="6">
        <v>28459402</v>
      </c>
      <c r="E116" s="6">
        <v>28459402</v>
      </c>
      <c r="F116" s="66">
        <v>28459402</v>
      </c>
      <c r="G116" s="6">
        <f t="shared" si="6"/>
        <v>100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29.25" customHeight="1">
      <c r="A117" s="75"/>
      <c r="B117" s="75"/>
      <c r="C117" s="7" t="s">
        <v>3</v>
      </c>
      <c r="D117" s="6">
        <v>8835000</v>
      </c>
      <c r="E117" s="6">
        <v>11094045</v>
      </c>
      <c r="F117" s="66">
        <v>10884061.57</v>
      </c>
      <c r="G117" s="6">
        <f t="shared" si="6"/>
        <v>98.107241948270456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33" customHeight="1">
      <c r="A118" s="75"/>
      <c r="B118" s="75"/>
      <c r="C118" s="7" t="s">
        <v>4</v>
      </c>
      <c r="D118" s="6">
        <v>0</v>
      </c>
      <c r="E118" s="6">
        <v>0</v>
      </c>
      <c r="F118" s="66">
        <v>0</v>
      </c>
      <c r="G118" s="6">
        <v>0</v>
      </c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38.25" customHeight="1">
      <c r="A119" s="76"/>
      <c r="B119" s="76"/>
      <c r="C119" s="4" t="s">
        <v>6</v>
      </c>
      <c r="D119" s="5">
        <f>D116+D117+D118</f>
        <v>37294402</v>
      </c>
      <c r="E119" s="5">
        <f>E116+E117+E118</f>
        <v>39553447</v>
      </c>
      <c r="F119" s="63">
        <f>F116+F117+F118</f>
        <v>39343463.57</v>
      </c>
      <c r="G119" s="5">
        <f t="shared" si="6"/>
        <v>99.469114714578481</v>
      </c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29.25" customHeight="1">
      <c r="A120" s="74" t="s">
        <v>46</v>
      </c>
      <c r="B120" s="74" t="s">
        <v>63</v>
      </c>
      <c r="C120" s="7" t="s">
        <v>2</v>
      </c>
      <c r="D120" s="6">
        <v>35564058</v>
      </c>
      <c r="E120" s="6">
        <v>35564058</v>
      </c>
      <c r="F120" s="66">
        <v>35564058</v>
      </c>
      <c r="G120" s="6">
        <f t="shared" si="6"/>
        <v>100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29.25" customHeight="1">
      <c r="A121" s="75"/>
      <c r="B121" s="75"/>
      <c r="C121" s="7" t="s">
        <v>3</v>
      </c>
      <c r="D121" s="6">
        <v>12741000</v>
      </c>
      <c r="E121" s="6">
        <v>15926655.4</v>
      </c>
      <c r="F121" s="66">
        <v>15840507.9</v>
      </c>
      <c r="G121" s="6">
        <f t="shared" si="6"/>
        <v>99.459098612757074</v>
      </c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29.25" customHeight="1">
      <c r="A122" s="75"/>
      <c r="B122" s="75"/>
      <c r="C122" s="7" t="s">
        <v>4</v>
      </c>
      <c r="D122" s="6">
        <v>0</v>
      </c>
      <c r="E122" s="6">
        <v>0</v>
      </c>
      <c r="F122" s="66">
        <v>0</v>
      </c>
      <c r="G122" s="6">
        <v>0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29.25" customHeight="1">
      <c r="A123" s="76"/>
      <c r="B123" s="76"/>
      <c r="C123" s="4" t="s">
        <v>6</v>
      </c>
      <c r="D123" s="5">
        <f>D120+D121+D122</f>
        <v>48305058</v>
      </c>
      <c r="E123" s="5">
        <f>E120+E121+E122</f>
        <v>51490713.399999999</v>
      </c>
      <c r="F123" s="63">
        <f>F120+F121+F122</f>
        <v>51404565.899999999</v>
      </c>
      <c r="G123" s="5">
        <f t="shared" si="6"/>
        <v>99.832693131806565</v>
      </c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29.25" customHeight="1">
      <c r="A124" s="74" t="s">
        <v>35</v>
      </c>
      <c r="B124" s="74" t="s">
        <v>63</v>
      </c>
      <c r="C124" s="7" t="s">
        <v>2</v>
      </c>
      <c r="D124" s="6">
        <v>0</v>
      </c>
      <c r="E124" s="6">
        <v>0</v>
      </c>
      <c r="F124" s="66">
        <v>0</v>
      </c>
      <c r="G124" s="6">
        <v>0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9.25" customHeight="1">
      <c r="A125" s="75"/>
      <c r="B125" s="75"/>
      <c r="C125" s="7" t="s">
        <v>3</v>
      </c>
      <c r="D125" s="6">
        <v>11710260</v>
      </c>
      <c r="E125" s="6">
        <v>15521736.6</v>
      </c>
      <c r="F125" s="66">
        <v>15403445.220000001</v>
      </c>
      <c r="G125" s="6">
        <f t="shared" si="6"/>
        <v>99.237898548027175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36" customHeight="1">
      <c r="A126" s="75"/>
      <c r="B126" s="75"/>
      <c r="C126" s="7" t="s">
        <v>4</v>
      </c>
      <c r="D126" s="6">
        <v>0</v>
      </c>
      <c r="E126" s="6">
        <v>0</v>
      </c>
      <c r="F126" s="66">
        <v>0</v>
      </c>
      <c r="G126" s="6">
        <v>0</v>
      </c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>
      <c r="A127" s="76"/>
      <c r="B127" s="76"/>
      <c r="C127" s="4" t="s">
        <v>6</v>
      </c>
      <c r="D127" s="5">
        <f>D124+D125+D126</f>
        <v>11710260</v>
      </c>
      <c r="E127" s="5">
        <f>E124+E125+E126</f>
        <v>15521736.6</v>
      </c>
      <c r="F127" s="63">
        <f>F124+F125+F126</f>
        <v>15403445.220000001</v>
      </c>
      <c r="G127" s="5">
        <f t="shared" si="6"/>
        <v>99.237898548027175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9.25" customHeight="1">
      <c r="A128" s="74" t="s">
        <v>62</v>
      </c>
      <c r="B128" s="74" t="s">
        <v>63</v>
      </c>
      <c r="C128" s="7" t="s">
        <v>2</v>
      </c>
      <c r="D128" s="6">
        <v>1147377</v>
      </c>
      <c r="E128" s="6">
        <v>1099290</v>
      </c>
      <c r="F128" s="66">
        <v>1099290</v>
      </c>
      <c r="G128" s="6">
        <f t="shared" si="6"/>
        <v>100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9.25" customHeight="1">
      <c r="A129" s="75"/>
      <c r="B129" s="75"/>
      <c r="C129" s="7" t="s">
        <v>3</v>
      </c>
      <c r="D129" s="6">
        <v>0</v>
      </c>
      <c r="E129" s="6">
        <v>0</v>
      </c>
      <c r="F129" s="54">
        <v>0</v>
      </c>
      <c r="G129" s="6">
        <v>0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29.25" customHeight="1">
      <c r="A130" s="75"/>
      <c r="B130" s="75"/>
      <c r="C130" s="7" t="s">
        <v>4</v>
      </c>
      <c r="D130" s="6">
        <v>0</v>
      </c>
      <c r="E130" s="6">
        <v>0</v>
      </c>
      <c r="F130" s="54">
        <v>0</v>
      </c>
      <c r="G130" s="6"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76"/>
      <c r="B131" s="76"/>
      <c r="C131" s="4" t="s">
        <v>6</v>
      </c>
      <c r="D131" s="5">
        <f>D128+D129+D130</f>
        <v>1147377</v>
      </c>
      <c r="E131" s="44">
        <f>E128+E129+E130</f>
        <v>1099290</v>
      </c>
      <c r="F131" s="63">
        <f>F128+F129+F130</f>
        <v>1099290</v>
      </c>
      <c r="G131" s="5">
        <f t="shared" si="6"/>
        <v>100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9.25" customHeight="1">
      <c r="A132" s="74" t="s">
        <v>36</v>
      </c>
      <c r="B132" s="74" t="s">
        <v>63</v>
      </c>
      <c r="C132" s="7" t="s">
        <v>2</v>
      </c>
      <c r="D132" s="6">
        <v>270000</v>
      </c>
      <c r="E132" s="6">
        <v>270000</v>
      </c>
      <c r="F132" s="66">
        <v>270000</v>
      </c>
      <c r="G132" s="6">
        <f t="shared" si="6"/>
        <v>100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9.25" customHeight="1">
      <c r="A133" s="75"/>
      <c r="B133" s="75"/>
      <c r="C133" s="7" t="s">
        <v>3</v>
      </c>
      <c r="D133" s="6">
        <v>120000</v>
      </c>
      <c r="E133" s="6">
        <v>121968</v>
      </c>
      <c r="F133" s="66">
        <v>121968</v>
      </c>
      <c r="G133" s="6">
        <f t="shared" si="6"/>
        <v>100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29.25" customHeight="1">
      <c r="A134" s="75"/>
      <c r="B134" s="75"/>
      <c r="C134" s="7" t="s">
        <v>4</v>
      </c>
      <c r="D134" s="6">
        <v>0</v>
      </c>
      <c r="E134" s="6">
        <v>0</v>
      </c>
      <c r="F134" s="66">
        <v>0</v>
      </c>
      <c r="G134" s="6"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76"/>
      <c r="B135" s="76"/>
      <c r="C135" s="4" t="s">
        <v>6</v>
      </c>
      <c r="D135" s="5">
        <f>D132+D133+D134</f>
        <v>390000</v>
      </c>
      <c r="E135" s="5">
        <f>E132+E133+E134</f>
        <v>391968</v>
      </c>
      <c r="F135" s="63">
        <f>F132+F133+F134</f>
        <v>391968</v>
      </c>
      <c r="G135" s="5">
        <f t="shared" si="6"/>
        <v>100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9.25" customHeight="1">
      <c r="A136" s="74" t="s">
        <v>23</v>
      </c>
      <c r="B136" s="77" t="s">
        <v>11</v>
      </c>
      <c r="C136" s="7" t="s">
        <v>2</v>
      </c>
      <c r="D136" s="6">
        <v>0</v>
      </c>
      <c r="E136" s="6">
        <v>0</v>
      </c>
      <c r="F136" s="54">
        <v>0</v>
      </c>
      <c r="G136" s="6">
        <v>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9.25" customHeight="1">
      <c r="A137" s="75"/>
      <c r="B137" s="77"/>
      <c r="C137" s="7" t="s">
        <v>3</v>
      </c>
      <c r="D137" s="6">
        <v>23436</v>
      </c>
      <c r="E137" s="6">
        <v>23436</v>
      </c>
      <c r="F137" s="54">
        <v>23436</v>
      </c>
      <c r="G137" s="6">
        <f t="shared" ref="G137:G199" si="10">F137/E137*100</f>
        <v>100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29.25" customHeight="1">
      <c r="A138" s="75"/>
      <c r="B138" s="77"/>
      <c r="C138" s="7" t="s">
        <v>4</v>
      </c>
      <c r="D138" s="6">
        <v>0</v>
      </c>
      <c r="E138" s="6">
        <v>0</v>
      </c>
      <c r="F138" s="54">
        <v>0</v>
      </c>
      <c r="G138" s="6"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>
      <c r="A139" s="76"/>
      <c r="B139" s="77"/>
      <c r="C139" s="4" t="s">
        <v>6</v>
      </c>
      <c r="D139" s="5">
        <f>D136+D137+D138</f>
        <v>23436</v>
      </c>
      <c r="E139" s="5">
        <f>E136+E137+E138</f>
        <v>23436</v>
      </c>
      <c r="F139" s="63">
        <f>F136+F137+F138</f>
        <v>23436</v>
      </c>
      <c r="G139" s="5">
        <f t="shared" si="10"/>
        <v>100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9.25" customHeight="1">
      <c r="A140" s="74" t="s">
        <v>24</v>
      </c>
      <c r="B140" s="77" t="s">
        <v>11</v>
      </c>
      <c r="C140" s="7" t="s">
        <v>2</v>
      </c>
      <c r="D140" s="6">
        <v>0</v>
      </c>
      <c r="E140" s="6">
        <v>0</v>
      </c>
      <c r="F140" s="66">
        <v>0</v>
      </c>
      <c r="G140" s="6">
        <v>0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9.25" customHeight="1">
      <c r="A141" s="75"/>
      <c r="B141" s="77"/>
      <c r="C141" s="7" t="s">
        <v>3</v>
      </c>
      <c r="D141" s="6">
        <v>10000</v>
      </c>
      <c r="E141" s="6">
        <v>0</v>
      </c>
      <c r="F141" s="66">
        <v>0</v>
      </c>
      <c r="G141" s="6" t="e">
        <f t="shared" si="10"/>
        <v>#DIV/0!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75"/>
      <c r="B142" s="77"/>
      <c r="C142" s="7" t="s">
        <v>4</v>
      </c>
      <c r="D142" s="6">
        <v>0</v>
      </c>
      <c r="E142" s="6">
        <v>0</v>
      </c>
      <c r="F142" s="66">
        <v>0</v>
      </c>
      <c r="G142" s="6"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76"/>
      <c r="B143" s="77"/>
      <c r="C143" s="4" t="s">
        <v>6</v>
      </c>
      <c r="D143" s="5">
        <f>D140+D141+D142</f>
        <v>10000</v>
      </c>
      <c r="E143" s="5">
        <f>E140+E141+E142</f>
        <v>0</v>
      </c>
      <c r="F143" s="63">
        <f>F140+F141+F142</f>
        <v>0</v>
      </c>
      <c r="G143" s="5" t="e">
        <f t="shared" si="10"/>
        <v>#DIV/0!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9.25" customHeight="1">
      <c r="A144" s="74" t="s">
        <v>26</v>
      </c>
      <c r="B144" s="77" t="s">
        <v>11</v>
      </c>
      <c r="C144" s="7" t="s">
        <v>2</v>
      </c>
      <c r="D144" s="6">
        <v>0</v>
      </c>
      <c r="E144" s="6">
        <v>0</v>
      </c>
      <c r="F144" s="54">
        <v>0</v>
      </c>
      <c r="G144" s="6"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9.25" customHeight="1">
      <c r="A145" s="75"/>
      <c r="B145" s="77"/>
      <c r="C145" s="7" t="s">
        <v>3</v>
      </c>
      <c r="D145" s="6">
        <v>301000</v>
      </c>
      <c r="E145" s="6">
        <v>385469</v>
      </c>
      <c r="F145" s="54">
        <v>385467.25</v>
      </c>
      <c r="G145" s="6">
        <f t="shared" si="10"/>
        <v>99.999546007590752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29.25" customHeight="1">
      <c r="A146" s="75"/>
      <c r="B146" s="77"/>
      <c r="C146" s="7" t="s">
        <v>4</v>
      </c>
      <c r="D146" s="6">
        <v>0</v>
      </c>
      <c r="E146" s="6">
        <v>0</v>
      </c>
      <c r="F146" s="54">
        <v>0</v>
      </c>
      <c r="G146" s="6">
        <v>0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>
      <c r="A147" s="76"/>
      <c r="B147" s="77"/>
      <c r="C147" s="4" t="s">
        <v>6</v>
      </c>
      <c r="D147" s="5">
        <f>D144+D145+D146</f>
        <v>301000</v>
      </c>
      <c r="E147" s="5">
        <f>E144+E145+E146</f>
        <v>385469</v>
      </c>
      <c r="F147" s="63">
        <f>F144+F145+F146</f>
        <v>385467.25</v>
      </c>
      <c r="G147" s="5">
        <f t="shared" si="10"/>
        <v>99.999546007590752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9.25" customHeight="1">
      <c r="A148" s="74" t="s">
        <v>61</v>
      </c>
      <c r="B148" s="74" t="s">
        <v>63</v>
      </c>
      <c r="C148" s="7" t="s">
        <v>2</v>
      </c>
      <c r="D148" s="6">
        <v>8400</v>
      </c>
      <c r="E148" s="6">
        <v>8400</v>
      </c>
      <c r="F148" s="66">
        <v>8400</v>
      </c>
      <c r="G148" s="6">
        <f t="shared" si="10"/>
        <v>100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9.25" customHeight="1">
      <c r="A149" s="75"/>
      <c r="B149" s="75"/>
      <c r="C149" s="7" t="s">
        <v>3</v>
      </c>
      <c r="D149" s="6">
        <v>0</v>
      </c>
      <c r="E149" s="6">
        <v>0</v>
      </c>
      <c r="F149" s="66">
        <v>0</v>
      </c>
      <c r="G149" s="6"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29.25" customHeight="1">
      <c r="A150" s="75"/>
      <c r="B150" s="75"/>
      <c r="C150" s="7" t="s">
        <v>4</v>
      </c>
      <c r="D150" s="6">
        <v>0</v>
      </c>
      <c r="E150" s="6">
        <v>0</v>
      </c>
      <c r="F150" s="66">
        <v>0</v>
      </c>
      <c r="G150" s="6"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9.25" customHeight="1">
      <c r="A151" s="76"/>
      <c r="B151" s="76"/>
      <c r="C151" s="4" t="s">
        <v>6</v>
      </c>
      <c r="D151" s="5">
        <f>D148+D149+D150</f>
        <v>8400</v>
      </c>
      <c r="E151" s="5">
        <f>E148+E149+E150</f>
        <v>8400</v>
      </c>
      <c r="F151" s="63">
        <f>F148+F149+F150</f>
        <v>8400</v>
      </c>
      <c r="G151" s="5">
        <f t="shared" si="10"/>
        <v>100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9.25" customHeight="1">
      <c r="A152" s="74" t="s">
        <v>60</v>
      </c>
      <c r="B152" s="74" t="s">
        <v>63</v>
      </c>
      <c r="C152" s="7" t="s">
        <v>2</v>
      </c>
      <c r="D152" s="6">
        <v>0</v>
      </c>
      <c r="E152" s="6">
        <v>0</v>
      </c>
      <c r="F152" s="54">
        <v>0</v>
      </c>
      <c r="G152" s="6">
        <v>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9.25" customHeight="1">
      <c r="A153" s="75"/>
      <c r="B153" s="75"/>
      <c r="C153" s="7" t="s">
        <v>3</v>
      </c>
      <c r="D153" s="6">
        <v>6433630</v>
      </c>
      <c r="E153" s="6">
        <v>8446093</v>
      </c>
      <c r="F153" s="54">
        <v>8384487.5899999999</v>
      </c>
      <c r="G153" s="6">
        <f t="shared" si="10"/>
        <v>99.270604645248397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42.75" customHeight="1">
      <c r="A154" s="75"/>
      <c r="B154" s="75"/>
      <c r="C154" s="7" t="s">
        <v>4</v>
      </c>
      <c r="D154" s="6">
        <v>0</v>
      </c>
      <c r="E154" s="6">
        <v>0</v>
      </c>
      <c r="F154" s="54">
        <v>0</v>
      </c>
      <c r="G154" s="6">
        <v>0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42.75" customHeight="1">
      <c r="A155" s="76"/>
      <c r="B155" s="76"/>
      <c r="C155" s="42" t="s">
        <v>5</v>
      </c>
      <c r="D155" s="5">
        <f>D152+D153+D154</f>
        <v>6433630</v>
      </c>
      <c r="E155" s="5">
        <f>E152+E153+E154</f>
        <v>8446093</v>
      </c>
      <c r="F155" s="63">
        <f>F152+F153+F154</f>
        <v>8384487.5899999999</v>
      </c>
      <c r="G155" s="5">
        <f t="shared" si="10"/>
        <v>99.270604645248397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8.5" customHeight="1">
      <c r="A156" s="74" t="s">
        <v>75</v>
      </c>
      <c r="B156" s="74" t="s">
        <v>63</v>
      </c>
      <c r="C156" s="52" t="s">
        <v>2</v>
      </c>
      <c r="D156" s="6">
        <v>0</v>
      </c>
      <c r="E156" s="6">
        <v>0</v>
      </c>
      <c r="F156" s="54">
        <v>0</v>
      </c>
      <c r="G156" s="6">
        <v>0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30" customHeight="1">
      <c r="A157" s="75"/>
      <c r="B157" s="75"/>
      <c r="C157" s="7" t="s">
        <v>3</v>
      </c>
      <c r="D157" s="6">
        <v>36000</v>
      </c>
      <c r="E157" s="6">
        <v>36000</v>
      </c>
      <c r="F157" s="54">
        <v>35999</v>
      </c>
      <c r="G157" s="6">
        <f t="shared" si="10"/>
        <v>99.99722222222222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33" customHeight="1">
      <c r="A158" s="75"/>
      <c r="B158" s="75"/>
      <c r="C158" s="7" t="s">
        <v>4</v>
      </c>
      <c r="D158" s="6">
        <v>0</v>
      </c>
      <c r="E158" s="6">
        <v>0</v>
      </c>
      <c r="F158" s="54">
        <v>0</v>
      </c>
      <c r="G158" s="6">
        <v>0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31.5" customHeight="1">
      <c r="A159" s="76"/>
      <c r="B159" s="76"/>
      <c r="C159" s="4" t="s">
        <v>6</v>
      </c>
      <c r="D159" s="5">
        <f>D156+D157+D158</f>
        <v>36000</v>
      </c>
      <c r="E159" s="5">
        <f>E156+E157+E158</f>
        <v>36000</v>
      </c>
      <c r="F159" s="63">
        <f>F156+F157+F158</f>
        <v>35999</v>
      </c>
      <c r="G159" s="5">
        <f t="shared" si="10"/>
        <v>99.99722222222222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31.5" customHeight="1">
      <c r="A160" s="74" t="s">
        <v>79</v>
      </c>
      <c r="B160" s="74" t="s">
        <v>63</v>
      </c>
      <c r="C160" s="52" t="s">
        <v>2</v>
      </c>
      <c r="D160" s="6">
        <v>0</v>
      </c>
      <c r="E160" s="6">
        <v>69330</v>
      </c>
      <c r="F160" s="54">
        <v>69330</v>
      </c>
      <c r="G160" s="6">
        <f t="shared" si="10"/>
        <v>100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31.5" customHeight="1">
      <c r="A161" s="75"/>
      <c r="B161" s="75"/>
      <c r="C161" s="52" t="s">
        <v>3</v>
      </c>
      <c r="D161" s="6">
        <v>0</v>
      </c>
      <c r="E161" s="6">
        <v>3600</v>
      </c>
      <c r="F161" s="54">
        <v>3600</v>
      </c>
      <c r="G161" s="6">
        <f t="shared" si="10"/>
        <v>100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31.5" customHeight="1">
      <c r="A162" s="75"/>
      <c r="B162" s="75"/>
      <c r="C162" s="52" t="s">
        <v>4</v>
      </c>
      <c r="D162" s="6">
        <v>0</v>
      </c>
      <c r="E162" s="6">
        <v>0</v>
      </c>
      <c r="F162" s="59">
        <v>0</v>
      </c>
      <c r="G162" s="6">
        <v>0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31.5" customHeight="1">
      <c r="A163" s="76"/>
      <c r="B163" s="76"/>
      <c r="C163" s="4" t="s">
        <v>6</v>
      </c>
      <c r="D163" s="5">
        <f>D160+D161+D162</f>
        <v>0</v>
      </c>
      <c r="E163" s="5">
        <f>E160+E161+E162</f>
        <v>72930</v>
      </c>
      <c r="F163" s="63">
        <f>F160+F161+F162</f>
        <v>72930</v>
      </c>
      <c r="G163" s="5">
        <f t="shared" si="10"/>
        <v>100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s="15" customFormat="1" ht="18.75" customHeight="1">
      <c r="A164" s="83" t="s">
        <v>55</v>
      </c>
      <c r="B164" s="90" t="s">
        <v>11</v>
      </c>
      <c r="C164" s="13" t="s">
        <v>2</v>
      </c>
      <c r="D164" s="36">
        <f>D168+D172+D176+D180+D184+D188+D192</f>
        <v>4588051</v>
      </c>
      <c r="E164" s="14">
        <f t="shared" ref="E164:E166" si="11">E168+E172+E176+E180+E184+E188</f>
        <v>4425213.45</v>
      </c>
      <c r="F164" s="60">
        <f>F168+F172+F176+F180+F184+F188+F192</f>
        <v>4157411.09</v>
      </c>
      <c r="G164" s="36">
        <f t="shared" si="10"/>
        <v>93.948261185005649</v>
      </c>
    </row>
    <row r="165" spans="1:36" s="15" customFormat="1" ht="18" customHeight="1">
      <c r="A165" s="84"/>
      <c r="B165" s="90"/>
      <c r="C165" s="13" t="s">
        <v>3</v>
      </c>
      <c r="D165" s="36">
        <f>D169+D173+D177+D181+D185+D189+D193</f>
        <v>1482477.6</v>
      </c>
      <c r="E165" s="14">
        <f>E169+E173+E177+E181+E185+E189+E193</f>
        <v>1551985.6</v>
      </c>
      <c r="F165" s="60">
        <f>F169+F173+F177+F181+F185+F189+F193</f>
        <v>1459524.43</v>
      </c>
      <c r="G165" s="36">
        <f t="shared" si="10"/>
        <v>94.042395109851526</v>
      </c>
    </row>
    <row r="166" spans="1:36" s="15" customFormat="1" ht="31.5" customHeight="1">
      <c r="A166" s="84"/>
      <c r="B166" s="90"/>
      <c r="C166" s="13" t="s">
        <v>4</v>
      </c>
      <c r="D166" s="36">
        <f>D170+D174+D178+D182+D186+D190+D194</f>
        <v>0</v>
      </c>
      <c r="E166" s="14">
        <f t="shared" si="11"/>
        <v>0</v>
      </c>
      <c r="F166" s="60">
        <f t="shared" ref="F166" si="12">F170+F174+F178+F182+F186+F190</f>
        <v>0</v>
      </c>
      <c r="G166" s="36">
        <v>0</v>
      </c>
    </row>
    <row r="167" spans="1:36" s="15" customFormat="1" ht="29.25" customHeight="1">
      <c r="A167" s="85"/>
      <c r="B167" s="90"/>
      <c r="C167" s="16" t="s">
        <v>6</v>
      </c>
      <c r="D167" s="39">
        <f>D164+D165+D166</f>
        <v>6070528.5999999996</v>
      </c>
      <c r="E167" s="18">
        <f>E164+E165+E166</f>
        <v>5977199.0500000007</v>
      </c>
      <c r="F167" s="64">
        <f>F164+F165+F166</f>
        <v>5616935.5199999996</v>
      </c>
      <c r="G167" s="39">
        <f t="shared" si="10"/>
        <v>93.972703150985055</v>
      </c>
    </row>
    <row r="168" spans="1:36" ht="18.75" customHeight="1">
      <c r="A168" s="74" t="s">
        <v>37</v>
      </c>
      <c r="B168" s="77" t="s">
        <v>11</v>
      </c>
      <c r="C168" s="7" t="s">
        <v>2</v>
      </c>
      <c r="D168" s="6">
        <v>0</v>
      </c>
      <c r="E168" s="6">
        <v>0</v>
      </c>
      <c r="F168" s="54">
        <v>0</v>
      </c>
      <c r="G168" s="6">
        <v>0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15.75" customHeight="1">
      <c r="A169" s="75"/>
      <c r="B169" s="77"/>
      <c r="C169" s="7" t="s">
        <v>3</v>
      </c>
      <c r="D169" s="6">
        <v>819630</v>
      </c>
      <c r="E169" s="6">
        <v>819630</v>
      </c>
      <c r="F169" s="66">
        <v>751326.7</v>
      </c>
      <c r="G169" s="6">
        <f t="shared" si="10"/>
        <v>91.666569061649767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32.25" customHeight="1">
      <c r="A170" s="75"/>
      <c r="B170" s="77"/>
      <c r="C170" s="7" t="s">
        <v>4</v>
      </c>
      <c r="D170" s="6">
        <v>0</v>
      </c>
      <c r="E170" s="6">
        <v>0</v>
      </c>
      <c r="F170" s="66">
        <v>0</v>
      </c>
      <c r="G170" s="6">
        <v>0</v>
      </c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29.25" customHeight="1">
      <c r="A171" s="76"/>
      <c r="B171" s="77"/>
      <c r="C171" s="4" t="s">
        <v>6</v>
      </c>
      <c r="D171" s="5">
        <f>D168+D169+D170</f>
        <v>819630</v>
      </c>
      <c r="E171" s="44">
        <f>E168+E169+E170</f>
        <v>819630</v>
      </c>
      <c r="F171" s="63">
        <f>F168+F169+F170</f>
        <v>751326.7</v>
      </c>
      <c r="G171" s="5">
        <f t="shared" si="10"/>
        <v>91.666569061649767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22.5" customHeight="1">
      <c r="A172" s="74" t="s">
        <v>21</v>
      </c>
      <c r="B172" s="77" t="s">
        <v>11</v>
      </c>
      <c r="C172" s="7" t="s">
        <v>2</v>
      </c>
      <c r="D172" s="6">
        <v>105000</v>
      </c>
      <c r="E172" s="6">
        <v>72000</v>
      </c>
      <c r="F172" s="66">
        <v>58000</v>
      </c>
      <c r="G172" s="6">
        <f t="shared" si="10"/>
        <v>80.555555555555557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24" customHeight="1">
      <c r="A173" s="75"/>
      <c r="B173" s="77"/>
      <c r="C173" s="7" t="s">
        <v>3</v>
      </c>
      <c r="D173" s="6">
        <v>0</v>
      </c>
      <c r="E173" s="6">
        <v>0</v>
      </c>
      <c r="F173" s="54">
        <v>0</v>
      </c>
      <c r="G173" s="6"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33" customHeight="1">
      <c r="A174" s="75"/>
      <c r="B174" s="77"/>
      <c r="C174" s="7" t="s">
        <v>4</v>
      </c>
      <c r="D174" s="6">
        <v>0</v>
      </c>
      <c r="E174" s="6">
        <v>0</v>
      </c>
      <c r="F174" s="54">
        <v>0</v>
      </c>
      <c r="G174" s="6">
        <v>0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29.25" customHeight="1">
      <c r="A175" s="76"/>
      <c r="B175" s="77"/>
      <c r="C175" s="4" t="s">
        <v>6</v>
      </c>
      <c r="D175" s="5">
        <f>D172+D173+D174</f>
        <v>105000</v>
      </c>
      <c r="E175" s="44">
        <f>E172+E173+E174</f>
        <v>72000</v>
      </c>
      <c r="F175" s="59">
        <f>F172+F173+F174</f>
        <v>58000</v>
      </c>
      <c r="G175" s="5">
        <f t="shared" si="10"/>
        <v>80.555555555555557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6.25" customHeight="1">
      <c r="A176" s="74" t="s">
        <v>22</v>
      </c>
      <c r="B176" s="77" t="s">
        <v>11</v>
      </c>
      <c r="C176" s="7" t="s">
        <v>2</v>
      </c>
      <c r="D176" s="6">
        <v>3589312</v>
      </c>
      <c r="E176" s="47">
        <v>3029112</v>
      </c>
      <c r="F176" s="54">
        <v>2782437.59</v>
      </c>
      <c r="G176" s="6">
        <f t="shared" si="10"/>
        <v>91.856543765961774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2.5" customHeight="1">
      <c r="A177" s="75"/>
      <c r="B177" s="77"/>
      <c r="C177" s="7" t="s">
        <v>3</v>
      </c>
      <c r="D177" s="6">
        <v>450888</v>
      </c>
      <c r="E177" s="47">
        <v>450888</v>
      </c>
      <c r="F177" s="54">
        <v>444755.78</v>
      </c>
      <c r="G177" s="6">
        <f t="shared" si="10"/>
        <v>98.63996824044996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35.25" customHeight="1">
      <c r="A178" s="75"/>
      <c r="B178" s="77"/>
      <c r="C178" s="7" t="s">
        <v>4</v>
      </c>
      <c r="D178" s="6">
        <v>0</v>
      </c>
      <c r="E178" s="47">
        <v>0</v>
      </c>
      <c r="F178" s="54">
        <v>0</v>
      </c>
      <c r="G178" s="6"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29.25" customHeight="1">
      <c r="A179" s="76"/>
      <c r="B179" s="77"/>
      <c r="C179" s="4" t="s">
        <v>6</v>
      </c>
      <c r="D179" s="5">
        <f>D176+D177+D178</f>
        <v>4040200</v>
      </c>
      <c r="E179" s="44">
        <f>E176+E177+E178</f>
        <v>3480000</v>
      </c>
      <c r="F179" s="63">
        <f>F176+F177+F178</f>
        <v>3227193.37</v>
      </c>
      <c r="G179" s="5">
        <f t="shared" si="10"/>
        <v>92.735441666666674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20.25" customHeight="1">
      <c r="A180" s="74" t="s">
        <v>20</v>
      </c>
      <c r="B180" s="77" t="s">
        <v>11</v>
      </c>
      <c r="C180" s="7" t="s">
        <v>2</v>
      </c>
      <c r="D180" s="31">
        <v>893739</v>
      </c>
      <c r="E180" s="48">
        <v>897303</v>
      </c>
      <c r="F180" s="48">
        <v>890175</v>
      </c>
      <c r="G180" s="6">
        <f t="shared" si="10"/>
        <v>99.20561950645434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18.75" customHeight="1">
      <c r="A181" s="75"/>
      <c r="B181" s="77"/>
      <c r="C181" s="7" t="s">
        <v>3</v>
      </c>
      <c r="D181" s="6">
        <v>0</v>
      </c>
      <c r="E181" s="6">
        <v>0</v>
      </c>
      <c r="F181" s="66">
        <v>0</v>
      </c>
      <c r="G181" s="6">
        <v>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34.5" customHeight="1">
      <c r="A182" s="75"/>
      <c r="B182" s="77"/>
      <c r="C182" s="7" t="s">
        <v>4</v>
      </c>
      <c r="D182" s="6">
        <v>0</v>
      </c>
      <c r="E182" s="6">
        <v>0</v>
      </c>
      <c r="F182" s="66">
        <v>0</v>
      </c>
      <c r="G182" s="6"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38.25" customHeight="1">
      <c r="A183" s="76"/>
      <c r="B183" s="77"/>
      <c r="C183" s="4" t="s">
        <v>6</v>
      </c>
      <c r="D183" s="5">
        <f>D180+D181+D182</f>
        <v>893739</v>
      </c>
      <c r="E183" s="44">
        <f>E180+E181+E182</f>
        <v>897303</v>
      </c>
      <c r="F183" s="63">
        <f>F180+F181+F182</f>
        <v>890175</v>
      </c>
      <c r="G183" s="5">
        <f t="shared" si="10"/>
        <v>99.20561950645434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26.25" customHeight="1">
      <c r="A184" s="74" t="s">
        <v>38</v>
      </c>
      <c r="B184" s="77" t="s">
        <v>11</v>
      </c>
      <c r="C184" s="7" t="s">
        <v>2</v>
      </c>
      <c r="D184" s="6">
        <v>0</v>
      </c>
      <c r="E184" s="6">
        <v>0</v>
      </c>
      <c r="F184" s="66">
        <v>0</v>
      </c>
      <c r="G184" s="6">
        <v>0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24" customHeight="1">
      <c r="A185" s="75"/>
      <c r="B185" s="77"/>
      <c r="C185" s="7" t="s">
        <v>3</v>
      </c>
      <c r="D185" s="6">
        <v>65711.600000000006</v>
      </c>
      <c r="E185" s="6">
        <v>130802.6</v>
      </c>
      <c r="F185" s="66">
        <v>112776.95</v>
      </c>
      <c r="G185" s="6">
        <f t="shared" si="10"/>
        <v>86.219195948704368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36" customHeight="1">
      <c r="A186" s="75"/>
      <c r="B186" s="77"/>
      <c r="C186" s="7" t="s">
        <v>4</v>
      </c>
      <c r="D186" s="6">
        <v>0</v>
      </c>
      <c r="E186" s="6">
        <v>0</v>
      </c>
      <c r="F186" s="66">
        <v>0</v>
      </c>
      <c r="G186" s="6">
        <v>0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34.5" customHeight="1">
      <c r="A187" s="76"/>
      <c r="B187" s="77"/>
      <c r="C187" s="19" t="s">
        <v>6</v>
      </c>
      <c r="D187" s="20">
        <f>D184+D185+D186</f>
        <v>65711.600000000006</v>
      </c>
      <c r="E187" s="49">
        <f>E184+E185+E186</f>
        <v>130802.6</v>
      </c>
      <c r="F187" s="67">
        <f>F184+F185+F186</f>
        <v>112776.95</v>
      </c>
      <c r="G187" s="5">
        <f t="shared" si="10"/>
        <v>86.219195948704368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5.5" customHeight="1">
      <c r="A188" s="74" t="s">
        <v>39</v>
      </c>
      <c r="B188" s="77" t="s">
        <v>11</v>
      </c>
      <c r="C188" s="7" t="s">
        <v>2</v>
      </c>
      <c r="D188" s="6">
        <v>0</v>
      </c>
      <c r="E188" s="47">
        <v>426798.45</v>
      </c>
      <c r="F188" s="66">
        <v>426798.5</v>
      </c>
      <c r="G188" s="6">
        <f t="shared" si="10"/>
        <v>100.00001171513158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23.25" customHeight="1">
      <c r="A189" s="75"/>
      <c r="B189" s="77"/>
      <c r="C189" s="7" t="s">
        <v>3</v>
      </c>
      <c r="D189" s="6">
        <v>146248</v>
      </c>
      <c r="E189" s="6">
        <v>145665</v>
      </c>
      <c r="F189" s="66">
        <v>145665</v>
      </c>
      <c r="G189" s="6">
        <f t="shared" si="10"/>
        <v>100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2.25" customHeight="1">
      <c r="A190" s="75"/>
      <c r="B190" s="77"/>
      <c r="C190" s="7" t="s">
        <v>4</v>
      </c>
      <c r="D190" s="6">
        <v>0</v>
      </c>
      <c r="E190" s="6">
        <v>0</v>
      </c>
      <c r="F190" s="66">
        <v>0</v>
      </c>
      <c r="G190" s="6"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29.25" customHeight="1">
      <c r="A191" s="76"/>
      <c r="B191" s="77"/>
      <c r="C191" s="19" t="s">
        <v>6</v>
      </c>
      <c r="D191" s="20">
        <f>D188+D189+D190</f>
        <v>146248</v>
      </c>
      <c r="E191" s="49">
        <f>E188+E189+E190</f>
        <v>572463.44999999995</v>
      </c>
      <c r="F191" s="67">
        <f>F188+F189+F190</f>
        <v>572463.5</v>
      </c>
      <c r="G191" s="5">
        <f t="shared" si="10"/>
        <v>100.00000873418206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3.25" customHeight="1">
      <c r="A192" s="74" t="s">
        <v>69</v>
      </c>
      <c r="B192" s="77" t="s">
        <v>11</v>
      </c>
      <c r="C192" s="43" t="s">
        <v>2</v>
      </c>
      <c r="D192" s="6">
        <f t="shared" ref="D192:D194" si="13">D196+D200</f>
        <v>0</v>
      </c>
      <c r="E192" s="20">
        <v>0</v>
      </c>
      <c r="F192" s="67">
        <v>0</v>
      </c>
      <c r="G192" s="6">
        <v>0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80" ht="25.5" customHeight="1">
      <c r="A193" s="75"/>
      <c r="B193" s="77"/>
      <c r="C193" s="43" t="s">
        <v>3</v>
      </c>
      <c r="D193" s="6">
        <v>0</v>
      </c>
      <c r="E193" s="45">
        <v>5000</v>
      </c>
      <c r="F193" s="68">
        <v>5000</v>
      </c>
      <c r="G193" s="6">
        <f t="shared" si="10"/>
        <v>100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80" ht="29.25" customHeight="1">
      <c r="A194" s="75"/>
      <c r="B194" s="77"/>
      <c r="C194" s="43" t="s">
        <v>4</v>
      </c>
      <c r="D194" s="6">
        <f t="shared" si="13"/>
        <v>0</v>
      </c>
      <c r="E194" s="20">
        <v>0</v>
      </c>
      <c r="F194" s="69">
        <v>0</v>
      </c>
      <c r="G194" s="6">
        <v>0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80" ht="29.25" customHeight="1">
      <c r="A195" s="76"/>
      <c r="B195" s="77"/>
      <c r="C195" s="19" t="s">
        <v>6</v>
      </c>
      <c r="D195" s="5">
        <f>D192+D193+D194</f>
        <v>0</v>
      </c>
      <c r="E195" s="20">
        <f>E192+E193+E194</f>
        <v>5000</v>
      </c>
      <c r="F195" s="69">
        <f>F192+F193+F194</f>
        <v>5000</v>
      </c>
      <c r="G195" s="5">
        <f t="shared" si="10"/>
        <v>100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80" ht="22.5" customHeight="1">
      <c r="A196" s="83" t="s">
        <v>56</v>
      </c>
      <c r="B196" s="90" t="s">
        <v>11</v>
      </c>
      <c r="C196" s="13" t="s">
        <v>2</v>
      </c>
      <c r="D196" s="36">
        <f>D200+D204</f>
        <v>0</v>
      </c>
      <c r="E196" s="14">
        <f t="shared" ref="E196:E198" si="14">E200+E204</f>
        <v>0</v>
      </c>
      <c r="F196" s="60">
        <f t="shared" ref="F196:F198" si="15">F200+F204</f>
        <v>0</v>
      </c>
      <c r="G196" s="36">
        <v>0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80" ht="26.25" customHeight="1">
      <c r="A197" s="84"/>
      <c r="B197" s="90"/>
      <c r="C197" s="13" t="s">
        <v>3</v>
      </c>
      <c r="D197" s="36">
        <f>D201+D205</f>
        <v>6606300</v>
      </c>
      <c r="E197" s="14">
        <f t="shared" si="14"/>
        <v>7762665.4000000004</v>
      </c>
      <c r="F197" s="60">
        <f t="shared" si="15"/>
        <v>7721013.4199999999</v>
      </c>
      <c r="G197" s="36">
        <f t="shared" si="10"/>
        <v>99.463431980463824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80" ht="33" customHeight="1">
      <c r="A198" s="84"/>
      <c r="B198" s="90"/>
      <c r="C198" s="13" t="s">
        <v>4</v>
      </c>
      <c r="D198" s="36">
        <v>0</v>
      </c>
      <c r="E198" s="14">
        <f t="shared" si="14"/>
        <v>0</v>
      </c>
      <c r="F198" s="60">
        <f t="shared" si="15"/>
        <v>0</v>
      </c>
      <c r="G198" s="36">
        <v>0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80" ht="29.25" customHeight="1">
      <c r="A199" s="85"/>
      <c r="B199" s="90"/>
      <c r="C199" s="16" t="s">
        <v>6</v>
      </c>
      <c r="D199" s="39">
        <f>D196+D197+D198</f>
        <v>6606300</v>
      </c>
      <c r="E199" s="18">
        <f>E196+E197+E198</f>
        <v>7762665.4000000004</v>
      </c>
      <c r="F199" s="64">
        <f>F196+F197+F198</f>
        <v>7721013.4199999999</v>
      </c>
      <c r="G199" s="39">
        <f t="shared" si="10"/>
        <v>99.463431980463824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80" ht="23.25" customHeight="1">
      <c r="A200" s="74" t="s">
        <v>43</v>
      </c>
      <c r="B200" s="77" t="s">
        <v>42</v>
      </c>
      <c r="C200" s="7" t="s">
        <v>2</v>
      </c>
      <c r="D200" s="6">
        <v>0</v>
      </c>
      <c r="E200" s="6">
        <v>0</v>
      </c>
      <c r="F200" s="54">
        <v>0</v>
      </c>
      <c r="G200" s="6">
        <v>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80" ht="23.25" customHeight="1">
      <c r="A201" s="75"/>
      <c r="B201" s="77"/>
      <c r="C201" s="7" t="s">
        <v>3</v>
      </c>
      <c r="D201" s="47">
        <v>4822000</v>
      </c>
      <c r="E201" s="47">
        <v>5630161.4000000004</v>
      </c>
      <c r="F201" s="54">
        <v>5630161.4000000004</v>
      </c>
      <c r="G201" s="6">
        <f t="shared" ref="G201:G227" si="16">F201/E201*100</f>
        <v>100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80" ht="35.25" customHeight="1">
      <c r="A202" s="75"/>
      <c r="B202" s="77"/>
      <c r="C202" s="7" t="s">
        <v>4</v>
      </c>
      <c r="D202" s="6">
        <v>0</v>
      </c>
      <c r="E202" s="6">
        <v>0</v>
      </c>
      <c r="F202" s="54">
        <v>0</v>
      </c>
      <c r="G202" s="6">
        <v>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80" ht="29.25" customHeight="1">
      <c r="A203" s="76"/>
      <c r="B203" s="77"/>
      <c r="C203" s="4" t="s">
        <v>6</v>
      </c>
      <c r="D203" s="5">
        <f>D200+D201+D202</f>
        <v>4822000</v>
      </c>
      <c r="E203" s="5">
        <f>E200+E201+E202</f>
        <v>5630161.4000000004</v>
      </c>
      <c r="F203" s="59">
        <f>F200+F201+F202</f>
        <v>5630161.4000000004</v>
      </c>
      <c r="G203" s="5">
        <f t="shared" si="16"/>
        <v>100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80" ht="24" customHeight="1">
      <c r="A204" s="74" t="s">
        <v>44</v>
      </c>
      <c r="B204" s="77" t="s">
        <v>58</v>
      </c>
      <c r="C204" s="7" t="s">
        <v>2</v>
      </c>
      <c r="D204" s="6">
        <v>0</v>
      </c>
      <c r="E204" s="6">
        <v>0</v>
      </c>
      <c r="F204" s="54">
        <v>0</v>
      </c>
      <c r="G204" s="6">
        <v>0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80" ht="23.25" customHeight="1">
      <c r="A205" s="75"/>
      <c r="B205" s="77"/>
      <c r="C205" s="7" t="s">
        <v>3</v>
      </c>
      <c r="D205" s="6">
        <v>1784300</v>
      </c>
      <c r="E205" s="6">
        <v>2132504</v>
      </c>
      <c r="F205" s="54">
        <v>2090852.02</v>
      </c>
      <c r="G205" s="6">
        <f t="shared" si="16"/>
        <v>98.046804132606553</v>
      </c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80" ht="29.25" customHeight="1">
      <c r="A206" s="75"/>
      <c r="B206" s="77"/>
      <c r="C206" s="7" t="s">
        <v>4</v>
      </c>
      <c r="D206" s="6">
        <v>0</v>
      </c>
      <c r="E206" s="6">
        <v>0</v>
      </c>
      <c r="F206" s="54">
        <v>0</v>
      </c>
      <c r="G206" s="6">
        <v>0</v>
      </c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80" ht="29.25" customHeight="1">
      <c r="A207" s="76"/>
      <c r="B207" s="77"/>
      <c r="C207" s="4" t="s">
        <v>6</v>
      </c>
      <c r="D207" s="5">
        <f>D204+D205+D206</f>
        <v>1784300</v>
      </c>
      <c r="E207" s="5">
        <f>E204+E205+E206</f>
        <v>2132504</v>
      </c>
      <c r="F207" s="59">
        <f>F204+F205+F206</f>
        <v>2090852.02</v>
      </c>
      <c r="G207" s="5">
        <f t="shared" si="16"/>
        <v>98.046804132606553</v>
      </c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80" s="21" customFormat="1" ht="21" customHeight="1">
      <c r="A208" s="91" t="s">
        <v>57</v>
      </c>
      <c r="B208" s="90"/>
      <c r="C208" s="13" t="s">
        <v>2</v>
      </c>
      <c r="D208" s="14">
        <f>D212+D220</f>
        <v>0</v>
      </c>
      <c r="E208" s="14">
        <f>E212+E220+E216</f>
        <v>28500</v>
      </c>
      <c r="F208" s="60">
        <f>F212+F220</f>
        <v>0</v>
      </c>
      <c r="G208" s="36">
        <v>0</v>
      </c>
      <c r="H208" s="33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F208" s="34"/>
      <c r="AG208" s="34"/>
      <c r="AH208" s="34"/>
      <c r="AI208" s="34"/>
      <c r="AJ208" s="34"/>
      <c r="AK208" s="34"/>
      <c r="AL208" s="34"/>
      <c r="AM208" s="34"/>
      <c r="AN208" s="34"/>
      <c r="AO208" s="34"/>
      <c r="AP208" s="34"/>
      <c r="AQ208" s="34"/>
      <c r="AR208" s="34"/>
      <c r="AS208" s="34"/>
      <c r="AT208" s="34"/>
      <c r="AU208" s="34"/>
      <c r="AV208" s="34"/>
      <c r="AW208" s="34"/>
      <c r="AX208" s="34"/>
      <c r="AY208" s="34"/>
      <c r="AZ208" s="34"/>
      <c r="BA208" s="34"/>
      <c r="BB208" s="34"/>
      <c r="BC208" s="34"/>
      <c r="BD208" s="34"/>
      <c r="BE208" s="34"/>
      <c r="BF208" s="34"/>
      <c r="BG208" s="34"/>
      <c r="BH208" s="34"/>
      <c r="BI208" s="34"/>
      <c r="BJ208" s="34"/>
      <c r="BK208" s="34"/>
      <c r="BL208" s="34"/>
      <c r="BM208" s="34"/>
      <c r="BN208" s="34"/>
      <c r="BO208" s="34"/>
      <c r="BP208" s="34"/>
      <c r="BQ208" s="34"/>
      <c r="BR208" s="34"/>
      <c r="BS208" s="34"/>
      <c r="BT208" s="34"/>
      <c r="BU208" s="34"/>
      <c r="BV208" s="34"/>
      <c r="BW208" s="34"/>
      <c r="BX208" s="34"/>
      <c r="BY208" s="34"/>
      <c r="BZ208" s="34"/>
      <c r="CA208" s="34"/>
      <c r="CB208" s="34"/>
    </row>
    <row r="209" spans="1:80" s="21" customFormat="1" ht="19.5" customHeight="1">
      <c r="A209" s="91"/>
      <c r="B209" s="90"/>
      <c r="C209" s="13" t="s">
        <v>3</v>
      </c>
      <c r="D209" s="14">
        <f>D213</f>
        <v>12213701</v>
      </c>
      <c r="E209" s="14">
        <f>E213+E217</f>
        <v>12215201</v>
      </c>
      <c r="F209" s="60">
        <f>F213</f>
        <v>12213701</v>
      </c>
      <c r="G209" s="36">
        <f t="shared" si="16"/>
        <v>99.987720218439307</v>
      </c>
      <c r="H209" s="33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F209" s="34"/>
      <c r="AG209" s="34"/>
      <c r="AH209" s="34"/>
      <c r="AI209" s="34"/>
      <c r="AJ209" s="34"/>
      <c r="AK209" s="34"/>
      <c r="AL209" s="34"/>
      <c r="AM209" s="34"/>
      <c r="AN209" s="34"/>
      <c r="AO209" s="34"/>
      <c r="AP209" s="34"/>
      <c r="AQ209" s="34"/>
      <c r="AR209" s="34"/>
      <c r="AS209" s="34"/>
      <c r="AT209" s="34"/>
      <c r="AU209" s="34"/>
      <c r="AV209" s="34"/>
      <c r="AW209" s="34"/>
      <c r="AX209" s="34"/>
      <c r="AY209" s="34"/>
      <c r="AZ209" s="34"/>
      <c r="BA209" s="34"/>
      <c r="BB209" s="34"/>
      <c r="BC209" s="34"/>
      <c r="BD209" s="34"/>
      <c r="BE209" s="34"/>
      <c r="BF209" s="34"/>
      <c r="BG209" s="34"/>
      <c r="BH209" s="34"/>
      <c r="BI209" s="34"/>
      <c r="BJ209" s="34"/>
      <c r="BK209" s="34"/>
      <c r="BL209" s="34"/>
      <c r="BM209" s="34"/>
      <c r="BN209" s="34"/>
      <c r="BO209" s="34"/>
      <c r="BP209" s="34"/>
      <c r="BQ209" s="34"/>
      <c r="BR209" s="34"/>
      <c r="BS209" s="34"/>
      <c r="BT209" s="34"/>
      <c r="BU209" s="34"/>
      <c r="BV209" s="34"/>
      <c r="BW209" s="34"/>
      <c r="BX209" s="34"/>
      <c r="BY209" s="34"/>
      <c r="BZ209" s="34"/>
      <c r="CA209" s="34"/>
      <c r="CB209" s="34"/>
    </row>
    <row r="210" spans="1:80" s="21" customFormat="1" ht="32.25" customHeight="1">
      <c r="A210" s="91"/>
      <c r="B210" s="90"/>
      <c r="C210" s="13" t="s">
        <v>4</v>
      </c>
      <c r="D210" s="14">
        <f>D214+D222</f>
        <v>0</v>
      </c>
      <c r="E210" s="14">
        <f>E214+E222</f>
        <v>0</v>
      </c>
      <c r="F210" s="60">
        <f>F214+F222</f>
        <v>0</v>
      </c>
      <c r="G210" s="36">
        <v>0</v>
      </c>
      <c r="H210" s="33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F210" s="34"/>
      <c r="AG210" s="34"/>
      <c r="AH210" s="34"/>
      <c r="AI210" s="34"/>
      <c r="AJ210" s="34"/>
      <c r="AK210" s="34"/>
      <c r="AL210" s="34"/>
      <c r="AM210" s="34"/>
      <c r="AN210" s="34"/>
      <c r="AO210" s="34"/>
      <c r="AP210" s="34"/>
      <c r="AQ210" s="34"/>
      <c r="AR210" s="34"/>
      <c r="AS210" s="34"/>
      <c r="AT210" s="34"/>
      <c r="AU210" s="34"/>
      <c r="AV210" s="34"/>
      <c r="AW210" s="34"/>
      <c r="AX210" s="34"/>
      <c r="AY210" s="34"/>
      <c r="AZ210" s="34"/>
      <c r="BA210" s="34"/>
      <c r="BB210" s="34"/>
      <c r="BC210" s="34"/>
      <c r="BD210" s="34"/>
      <c r="BE210" s="34"/>
      <c r="BF210" s="34"/>
      <c r="BG210" s="34"/>
      <c r="BH210" s="34"/>
      <c r="BI210" s="34"/>
      <c r="BJ210" s="34"/>
      <c r="BK210" s="34"/>
      <c r="BL210" s="34"/>
      <c r="BM210" s="34"/>
      <c r="BN210" s="34"/>
      <c r="BO210" s="34"/>
      <c r="BP210" s="34"/>
      <c r="BQ210" s="34"/>
      <c r="BR210" s="34"/>
      <c r="BS210" s="34"/>
      <c r="BT210" s="34"/>
      <c r="BU210" s="34"/>
      <c r="BV210" s="34"/>
      <c r="BW210" s="34"/>
      <c r="BX210" s="34"/>
      <c r="BY210" s="34"/>
      <c r="BZ210" s="34"/>
      <c r="CA210" s="34"/>
      <c r="CB210" s="34"/>
    </row>
    <row r="211" spans="1:80" s="21" customFormat="1" ht="29.25" customHeight="1">
      <c r="A211" s="91"/>
      <c r="B211" s="90"/>
      <c r="C211" s="16" t="s">
        <v>6</v>
      </c>
      <c r="D211" s="18">
        <f>D208+D209+D210</f>
        <v>12213701</v>
      </c>
      <c r="E211" s="18">
        <f>E208+E209+E210</f>
        <v>12243701</v>
      </c>
      <c r="F211" s="61">
        <f>F208+F209+F210</f>
        <v>12213701</v>
      </c>
      <c r="G211" s="39">
        <f t="shared" si="16"/>
        <v>99.754976048500367</v>
      </c>
      <c r="H211" s="33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F211" s="34"/>
      <c r="AG211" s="34"/>
      <c r="AH211" s="34"/>
      <c r="AI211" s="34"/>
      <c r="AJ211" s="34"/>
      <c r="AK211" s="34"/>
      <c r="AL211" s="34"/>
      <c r="AM211" s="34"/>
      <c r="AN211" s="34"/>
      <c r="AO211" s="34"/>
      <c r="AP211" s="34"/>
      <c r="AQ211" s="34"/>
      <c r="AR211" s="34"/>
      <c r="AS211" s="34"/>
      <c r="AT211" s="34"/>
      <c r="AU211" s="34"/>
      <c r="AV211" s="34"/>
      <c r="AW211" s="34"/>
      <c r="AX211" s="34"/>
      <c r="AY211" s="34"/>
      <c r="AZ211" s="34"/>
      <c r="BA211" s="34"/>
      <c r="BB211" s="34"/>
      <c r="BC211" s="34"/>
      <c r="BD211" s="34"/>
      <c r="BE211" s="34"/>
      <c r="BF211" s="34"/>
      <c r="BG211" s="34"/>
      <c r="BH211" s="34"/>
      <c r="BI211" s="34"/>
      <c r="BJ211" s="34"/>
      <c r="BK211" s="34"/>
      <c r="BL211" s="34"/>
      <c r="BM211" s="34"/>
      <c r="BN211" s="34"/>
      <c r="BO211" s="34"/>
      <c r="BP211" s="34"/>
      <c r="BQ211" s="34"/>
      <c r="BR211" s="34"/>
      <c r="BS211" s="34"/>
      <c r="BT211" s="34"/>
      <c r="BU211" s="34"/>
      <c r="BV211" s="34"/>
      <c r="BW211" s="34"/>
      <c r="BX211" s="34"/>
      <c r="BY211" s="34"/>
      <c r="BZ211" s="34"/>
      <c r="CA211" s="34"/>
      <c r="CB211" s="34"/>
    </row>
    <row r="212" spans="1:80" ht="17.25" customHeight="1">
      <c r="A212" s="74" t="s">
        <v>48</v>
      </c>
      <c r="B212" s="79" t="s">
        <v>41</v>
      </c>
      <c r="C212" s="12" t="s">
        <v>2</v>
      </c>
      <c r="D212" s="22">
        <v>0</v>
      </c>
      <c r="E212" s="22">
        <v>0</v>
      </c>
      <c r="F212" s="70">
        <v>0</v>
      </c>
      <c r="G212" s="6">
        <v>0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80" ht="21.75" customHeight="1">
      <c r="A213" s="75"/>
      <c r="B213" s="80"/>
      <c r="C213" s="7" t="s">
        <v>3</v>
      </c>
      <c r="D213" s="6">
        <v>12213701</v>
      </c>
      <c r="E213" s="6">
        <v>12213701</v>
      </c>
      <c r="F213" s="54">
        <v>12213701</v>
      </c>
      <c r="G213" s="6">
        <f t="shared" si="16"/>
        <v>100</v>
      </c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80" ht="33" customHeight="1">
      <c r="A214" s="75"/>
      <c r="B214" s="80"/>
      <c r="C214" s="7" t="s">
        <v>4</v>
      </c>
      <c r="D214" s="6">
        <v>0</v>
      </c>
      <c r="E214" s="6">
        <v>0</v>
      </c>
      <c r="F214" s="54">
        <v>0</v>
      </c>
      <c r="G214" s="6">
        <v>0</v>
      </c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80" ht="29.25" customHeight="1">
      <c r="A215" s="76"/>
      <c r="B215" s="81"/>
      <c r="C215" s="4" t="s">
        <v>6</v>
      </c>
      <c r="D215" s="20">
        <f>D212+D213+D214</f>
        <v>12213701</v>
      </c>
      <c r="E215" s="20">
        <f>E212+E213+E214</f>
        <v>12213701</v>
      </c>
      <c r="F215" s="69">
        <f>F212+F213+F214</f>
        <v>12213701</v>
      </c>
      <c r="G215" s="6">
        <f t="shared" si="16"/>
        <v>100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80" ht="29.25" customHeight="1">
      <c r="A216" s="79" t="s">
        <v>81</v>
      </c>
      <c r="B216" s="79" t="s">
        <v>41</v>
      </c>
      <c r="C216" s="56" t="s">
        <v>2</v>
      </c>
      <c r="D216" s="20">
        <v>0</v>
      </c>
      <c r="E216" s="20">
        <v>28500</v>
      </c>
      <c r="F216" s="69">
        <v>0</v>
      </c>
      <c r="G216" s="6">
        <f>F216/E216*100</f>
        <v>0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80" ht="29.25" customHeight="1">
      <c r="A217" s="80"/>
      <c r="B217" s="80"/>
      <c r="C217" s="57" t="s">
        <v>3</v>
      </c>
      <c r="D217" s="20">
        <v>0</v>
      </c>
      <c r="E217" s="20">
        <v>1500</v>
      </c>
      <c r="F217" s="69">
        <v>0</v>
      </c>
      <c r="G217" s="6">
        <f t="shared" ref="G217:G219" si="17">F217/E217*100</f>
        <v>0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80" ht="29.25" customHeight="1">
      <c r="A218" s="80"/>
      <c r="B218" s="80"/>
      <c r="C218" s="57" t="s">
        <v>4</v>
      </c>
      <c r="D218" s="20">
        <v>0</v>
      </c>
      <c r="E218" s="20">
        <v>0</v>
      </c>
      <c r="F218" s="69">
        <v>0</v>
      </c>
      <c r="G218" s="6">
        <v>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80" ht="29.25" customHeight="1">
      <c r="A219" s="81"/>
      <c r="B219" s="81"/>
      <c r="C219" s="19" t="s">
        <v>6</v>
      </c>
      <c r="D219" s="20">
        <f>D216+D217+D218</f>
        <v>0</v>
      </c>
      <c r="E219" s="20">
        <f t="shared" ref="E219:F219" si="18">E216+E217+E218</f>
        <v>30000</v>
      </c>
      <c r="F219" s="69">
        <f t="shared" si="18"/>
        <v>0</v>
      </c>
      <c r="G219" s="6">
        <f t="shared" si="17"/>
        <v>0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80" ht="19.5" customHeight="1">
      <c r="A220" s="94" t="s">
        <v>25</v>
      </c>
      <c r="B220" s="79" t="s">
        <v>40</v>
      </c>
      <c r="C220" s="7" t="s">
        <v>2</v>
      </c>
      <c r="D220" s="6">
        <v>0</v>
      </c>
      <c r="E220" s="6">
        <v>0</v>
      </c>
      <c r="F220" s="54">
        <v>0</v>
      </c>
      <c r="G220" s="6">
        <v>0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80" ht="22.5" customHeight="1">
      <c r="A221" s="75"/>
      <c r="B221" s="80"/>
      <c r="C221" s="7" t="s">
        <v>3</v>
      </c>
      <c r="D221" s="6">
        <v>230000</v>
      </c>
      <c r="E221" s="6">
        <v>230000</v>
      </c>
      <c r="F221" s="54">
        <v>230000</v>
      </c>
      <c r="G221" s="6">
        <f t="shared" si="16"/>
        <v>100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80" ht="32.25" customHeight="1">
      <c r="A222" s="75"/>
      <c r="B222" s="80"/>
      <c r="C222" s="7" t="s">
        <v>4</v>
      </c>
      <c r="D222" s="6">
        <v>0</v>
      </c>
      <c r="E222" s="6">
        <v>0</v>
      </c>
      <c r="F222" s="54">
        <v>0</v>
      </c>
      <c r="G222" s="6">
        <v>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80" ht="29.25" customHeight="1">
      <c r="A223" s="76"/>
      <c r="B223" s="81"/>
      <c r="C223" s="19" t="s">
        <v>6</v>
      </c>
      <c r="D223" s="20">
        <f>D220+D221+D222</f>
        <v>230000</v>
      </c>
      <c r="E223" s="20">
        <f>E220+E221+E222</f>
        <v>230000</v>
      </c>
      <c r="F223" s="69">
        <f>F220+F221+F222</f>
        <v>230000</v>
      </c>
      <c r="G223" s="5">
        <f t="shared" si="16"/>
        <v>100</v>
      </c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80" s="23" customFormat="1">
      <c r="A224" s="110" t="s">
        <v>9</v>
      </c>
      <c r="B224" s="113"/>
      <c r="C224" s="24" t="s">
        <v>2</v>
      </c>
      <c r="D224" s="25">
        <f>D8+D56+D68+AG215+D80+D112+D164+D196+D208</f>
        <v>71258511.099999994</v>
      </c>
      <c r="E224" s="25">
        <f>E8+E56+E68+E80+E112+E164+E196+E208</f>
        <v>91789816.260000005</v>
      </c>
      <c r="F224" s="71">
        <f>F8+F56+F68+F80+F112+F164+F196+F208</f>
        <v>90058540.420000002</v>
      </c>
      <c r="G224" s="50">
        <f t="shared" si="16"/>
        <v>98.113869369673793</v>
      </c>
    </row>
    <row r="225" spans="1:7" s="23" customFormat="1">
      <c r="A225" s="111"/>
      <c r="B225" s="113"/>
      <c r="C225" s="24" t="s">
        <v>3</v>
      </c>
      <c r="D225" s="25">
        <f>D9+D57+D81+D113+D165+D197+D209</f>
        <v>82823780.599999994</v>
      </c>
      <c r="E225" s="25">
        <f>E9+E57+E69+E81+E113+E165+E197+E209</f>
        <v>100141519.14</v>
      </c>
      <c r="F225" s="71">
        <f>F9+F57+F69+F81+F113+F165+F197+F209</f>
        <v>97741342.310000017</v>
      </c>
      <c r="G225" s="50">
        <f t="shared" si="16"/>
        <v>97.603215079407292</v>
      </c>
    </row>
    <row r="226" spans="1:7" s="23" customFormat="1" ht="31.5">
      <c r="A226" s="111"/>
      <c r="B226" s="113"/>
      <c r="C226" s="26" t="s">
        <v>4</v>
      </c>
      <c r="D226" s="27">
        <f>D10+D58+D82+D166+D198+D210</f>
        <v>0</v>
      </c>
      <c r="E226" s="27">
        <f>E10+E58+E70+E82+E166+E198+E210</f>
        <v>89606.13</v>
      </c>
      <c r="F226" s="72">
        <f>F10+F58+F70+F82+F166+F198+F210</f>
        <v>89296.58</v>
      </c>
      <c r="G226" s="50">
        <f t="shared" si="16"/>
        <v>99.654543723738541</v>
      </c>
    </row>
    <row r="227" spans="1:7" s="23" customFormat="1" ht="27.75" customHeight="1">
      <c r="A227" s="112"/>
      <c r="B227" s="113"/>
      <c r="C227" s="28" t="s">
        <v>12</v>
      </c>
      <c r="D227" s="29">
        <f>D224+D225+D226</f>
        <v>154082291.69999999</v>
      </c>
      <c r="E227" s="29">
        <f>E224+E225+E226</f>
        <v>192020941.53</v>
      </c>
      <c r="F227" s="73">
        <f>F224+F225+F226</f>
        <v>187889179.31000003</v>
      </c>
      <c r="G227" s="51">
        <f t="shared" si="16"/>
        <v>97.848275200049244</v>
      </c>
    </row>
    <row r="231" spans="1:7">
      <c r="D231" s="11"/>
      <c r="F231" s="11"/>
      <c r="G231" s="11"/>
    </row>
  </sheetData>
  <mergeCells count="118">
    <mergeCell ref="A156:A159"/>
    <mergeCell ref="B156:B159"/>
    <mergeCell ref="A120:A123"/>
    <mergeCell ref="B120:B123"/>
    <mergeCell ref="A124:A127"/>
    <mergeCell ref="B124:B127"/>
    <mergeCell ref="A148:A151"/>
    <mergeCell ref="A188:A191"/>
    <mergeCell ref="B188:B191"/>
    <mergeCell ref="B172:B175"/>
    <mergeCell ref="A152:A155"/>
    <mergeCell ref="B152:B155"/>
    <mergeCell ref="A140:A143"/>
    <mergeCell ref="B140:B143"/>
    <mergeCell ref="B148:B151"/>
    <mergeCell ref="A160:A163"/>
    <mergeCell ref="B160:B163"/>
    <mergeCell ref="A76:A79"/>
    <mergeCell ref="A72:A75"/>
    <mergeCell ref="B72:B75"/>
    <mergeCell ref="B76:B79"/>
    <mergeCell ref="A144:A147"/>
    <mergeCell ref="B144:B147"/>
    <mergeCell ref="A92:A95"/>
    <mergeCell ref="A88:A91"/>
    <mergeCell ref="B84:B87"/>
    <mergeCell ref="B92:B95"/>
    <mergeCell ref="A108:A111"/>
    <mergeCell ref="B108:B111"/>
    <mergeCell ref="A128:A131"/>
    <mergeCell ref="B128:B131"/>
    <mergeCell ref="A132:A135"/>
    <mergeCell ref="B132:B135"/>
    <mergeCell ref="A136:A139"/>
    <mergeCell ref="B136:B139"/>
    <mergeCell ref="B96:B99"/>
    <mergeCell ref="A224:A227"/>
    <mergeCell ref="B224:B227"/>
    <mergeCell ref="A208:A211"/>
    <mergeCell ref="B208:B211"/>
    <mergeCell ref="A184:A187"/>
    <mergeCell ref="B204:B207"/>
    <mergeCell ref="B176:B179"/>
    <mergeCell ref="B168:B171"/>
    <mergeCell ref="A164:A167"/>
    <mergeCell ref="B164:B167"/>
    <mergeCell ref="B180:B183"/>
    <mergeCell ref="A168:A171"/>
    <mergeCell ref="A176:A179"/>
    <mergeCell ref="A180:A183"/>
    <mergeCell ref="B212:B215"/>
    <mergeCell ref="A196:A199"/>
    <mergeCell ref="A200:A203"/>
    <mergeCell ref="A212:A215"/>
    <mergeCell ref="A204:A207"/>
    <mergeCell ref="A192:A195"/>
    <mergeCell ref="B192:B195"/>
    <mergeCell ref="A216:A219"/>
    <mergeCell ref="B216:B219"/>
    <mergeCell ref="B44:B47"/>
    <mergeCell ref="A52:A55"/>
    <mergeCell ref="A64:A67"/>
    <mergeCell ref="A220:A223"/>
    <mergeCell ref="B220:B223"/>
    <mergeCell ref="A84:A87"/>
    <mergeCell ref="A172:A175"/>
    <mergeCell ref="B80:B83"/>
    <mergeCell ref="B104:B107"/>
    <mergeCell ref="B100:B103"/>
    <mergeCell ref="B200:B203"/>
    <mergeCell ref="B184:B187"/>
    <mergeCell ref="B88:B91"/>
    <mergeCell ref="B116:B119"/>
    <mergeCell ref="A96:A99"/>
    <mergeCell ref="A80:A83"/>
    <mergeCell ref="A112:A115"/>
    <mergeCell ref="B112:B115"/>
    <mergeCell ref="A104:A107"/>
    <mergeCell ref="A100:A103"/>
    <mergeCell ref="B196:B199"/>
    <mergeCell ref="A116:A119"/>
    <mergeCell ref="A68:A71"/>
    <mergeCell ref="B68:B71"/>
    <mergeCell ref="D1:G1"/>
    <mergeCell ref="D2:G2"/>
    <mergeCell ref="D3:G3"/>
    <mergeCell ref="A4:G4"/>
    <mergeCell ref="C6:C7"/>
    <mergeCell ref="A6:A7"/>
    <mergeCell ref="A12:A15"/>
    <mergeCell ref="B8:B11"/>
    <mergeCell ref="A8:A11"/>
    <mergeCell ref="D6:G6"/>
    <mergeCell ref="B6:B7"/>
    <mergeCell ref="A16:A19"/>
    <mergeCell ref="B16:B19"/>
    <mergeCell ref="A20:A23"/>
    <mergeCell ref="B20:B23"/>
    <mergeCell ref="B12:B15"/>
    <mergeCell ref="A48:A51"/>
    <mergeCell ref="B56:B59"/>
    <mergeCell ref="B64:B67"/>
    <mergeCell ref="A28:A31"/>
    <mergeCell ref="B52:B55"/>
    <mergeCell ref="A24:A27"/>
    <mergeCell ref="A36:A39"/>
    <mergeCell ref="A32:A35"/>
    <mergeCell ref="A40:A43"/>
    <mergeCell ref="A60:A63"/>
    <mergeCell ref="B28:B31"/>
    <mergeCell ref="B40:B43"/>
    <mergeCell ref="B36:B39"/>
    <mergeCell ref="B32:B35"/>
    <mergeCell ref="B24:B27"/>
    <mergeCell ref="B60:B63"/>
    <mergeCell ref="A44:A47"/>
    <mergeCell ref="A56:A59"/>
    <mergeCell ref="B48:B51"/>
  </mergeCells>
  <phoneticPr fontId="0" type="noConversion"/>
  <pageMargins left="0.25" right="0" top="0.12" bottom="0.35433070866141736" header="0.11811023622047245" footer="0.11811023622047245"/>
  <pageSetup paperSize="9" scale="7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2017-10-11T07:53:49Z</cp:lastPrinted>
  <dcterms:created xsi:type="dcterms:W3CDTF">2011-06-15T13:58:56Z</dcterms:created>
  <dcterms:modified xsi:type="dcterms:W3CDTF">2018-02-02T07:38:21Z</dcterms:modified>
</cp:coreProperties>
</file>