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720" windowWidth="17895" windowHeight="9795"/>
  </bookViews>
  <sheets>
    <sheet name="03231643157100002700" sheetId="2" r:id="rId1"/>
  </sheets>
  <definedNames>
    <definedName name="_xlnm._FilterDatabase" localSheetId="0" hidden="1">'03231643157100002700'!$B$3:$J$3</definedName>
    <definedName name="_xlnm.Print_Area" localSheetId="0">'03231643157100002700'!$A$1:$J$19</definedName>
  </definedNames>
  <calcPr calcId="145621"/>
</workbook>
</file>

<file path=xl/calcChain.xml><?xml version="1.0" encoding="utf-8"?>
<calcChain xmlns="http://schemas.openxmlformats.org/spreadsheetml/2006/main">
  <c r="J16" i="2" l="1"/>
  <c r="I16" i="2"/>
  <c r="H16" i="2"/>
  <c r="G16" i="2"/>
  <c r="H13" i="2"/>
  <c r="I13" i="2"/>
  <c r="G13" i="2"/>
  <c r="H9" i="2"/>
  <c r="J9" i="2" s="1"/>
  <c r="I9" i="2"/>
  <c r="G9" i="2"/>
  <c r="H4" i="2"/>
  <c r="I4" i="2"/>
  <c r="J4" i="2" s="1"/>
  <c r="G4" i="2"/>
  <c r="J14" i="2"/>
  <c r="J13" i="2"/>
  <c r="J10" i="2"/>
  <c r="J5" i="2"/>
  <c r="G19" i="2" l="1"/>
  <c r="G18" i="2"/>
  <c r="G17" i="2"/>
  <c r="H17" i="2" l="1"/>
  <c r="I17" i="2"/>
  <c r="H18" i="2"/>
  <c r="I18" i="2"/>
  <c r="H19" i="2"/>
  <c r="I19" i="2"/>
</calcChain>
</file>

<file path=xl/sharedStrings.xml><?xml version="1.0" encoding="utf-8"?>
<sst xmlns="http://schemas.openxmlformats.org/spreadsheetml/2006/main" count="46" uniqueCount="28">
  <si>
    <t>Наименование показателя</t>
  </si>
  <si>
    <t>002</t>
  </si>
  <si>
    <t>0409</t>
  </si>
  <si>
    <t>021R153940</t>
  </si>
  <si>
    <t>0502</t>
  </si>
  <si>
    <t>02435S1270</t>
  </si>
  <si>
    <t>1004</t>
  </si>
  <si>
    <t>02452R0820</t>
  </si>
  <si>
    <t>Единица измерения: рублей</t>
  </si>
  <si>
    <t>ГРБС</t>
  </si>
  <si>
    <t>Рз Пр</t>
  </si>
  <si>
    <t>ЦСР</t>
  </si>
  <si>
    <t>ВР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</si>
  <si>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</si>
  <si>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</si>
  <si>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</si>
  <si>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областного бюджета</t>
  </si>
  <si>
    <t>№ п/п</t>
  </si>
  <si>
    <t>Строительство моста через р. Болва на автомобильной дороге «Подъезд к г. Фокино» Брянской области</t>
  </si>
  <si>
    <t>местного бюджета</t>
  </si>
  <si>
    <t>федерального бюджета</t>
  </si>
  <si>
    <t>Строительство водопроводной сети по ул. Северная в г.Фокино Брянской области</t>
  </si>
  <si>
    <t>Кассовое исполнение</t>
  </si>
  <si>
    <t>Процент исполнения к сводной бюджетной росписи с учетом изменений</t>
  </si>
  <si>
    <t>ИТОГО:</t>
  </si>
  <si>
    <t>Бюджетные асигнования, утвержденные решением о бюджете на 2023-2025 гг № 6-897  от 15.12.2022</t>
  </si>
  <si>
    <t>Бюджетные асигнования, утвержденные сводной бюджетной росписью с учетом изменений на 01.10.2023 года</t>
  </si>
  <si>
    <t>Отчет  об исполнении расходов бюджета городского округа город Фокино Брянской области,
направляемых на осуществление бюджетных инвестиций в объекты муниципальной собственности, софинансирование  капитальных вложений, которые осуществляются за счет межбюджетных трансфертов из областного бюджета за девять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</si>
</sst>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Arial Cyr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50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8" fillId="0" borderId="2" xfId="6" applyNumberFormat="1" applyFont="1" applyAlignment="1" applyProtection="1">
      <alignment horizontal="center" vertical="center" wrapText="1"/>
    </xf>
    <xf numFmtId="0" fontId="8" fillId="0" borderId="2" xfId="6" applyNumberFormat="1" applyFont="1" applyFill="1" applyAlignment="1" applyProtection="1">
      <alignment horizontal="center" vertical="center" wrapText="1"/>
    </xf>
    <xf numFmtId="0" fontId="8" fillId="0" borderId="3" xfId="6" applyNumberFormat="1" applyFont="1" applyFill="1" applyBorder="1" applyAlignment="1" applyProtection="1">
      <alignment horizontal="center" vertical="center" wrapText="1"/>
    </xf>
    <xf numFmtId="0" fontId="8" fillId="0" borderId="4" xfId="6" applyNumberFormat="1" applyFont="1" applyFill="1" applyBorder="1" applyAlignment="1" applyProtection="1">
      <alignment horizontal="center" vertical="center" wrapText="1"/>
    </xf>
    <xf numFmtId="0" fontId="8" fillId="0" borderId="5" xfId="2" applyNumberFormat="1" applyFont="1" applyBorder="1" applyAlignment="1" applyProtection="1">
      <alignment horizontal="center" vertical="center" wrapText="1"/>
    </xf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1" fontId="8" fillId="0" borderId="2" xfId="8" applyNumberFormat="1" applyFont="1" applyProtection="1">
      <alignment horizontal="center" vertical="top" shrinkToFit="1"/>
    </xf>
    <xf numFmtId="4" fontId="8" fillId="0" borderId="2" xfId="9" applyNumberFormat="1" applyFont="1" applyFill="1" applyProtection="1">
      <alignment horizontal="right" vertical="top" shrinkToFit="1"/>
    </xf>
    <xf numFmtId="4" fontId="8" fillId="0" borderId="4" xfId="9" applyNumberFormat="1" applyFont="1" applyFill="1" applyBorder="1" applyProtection="1">
      <alignment horizontal="right" vertical="top" shrinkToFit="1"/>
    </xf>
    <xf numFmtId="0" fontId="7" fillId="0" borderId="0" xfId="0" applyFont="1" applyAlignment="1" applyProtection="1">
      <alignment horizontal="center" vertical="center"/>
      <protection locked="0"/>
    </xf>
    <xf numFmtId="10" fontId="9" fillId="0" borderId="6" xfId="0" applyNumberFormat="1" applyFont="1" applyBorder="1" applyAlignment="1" applyProtection="1">
      <alignment horizontal="right" vertical="top"/>
      <protection locked="0"/>
    </xf>
    <xf numFmtId="10" fontId="13" fillId="0" borderId="6" xfId="0" applyNumberFormat="1" applyFont="1" applyBorder="1" applyAlignment="1" applyProtection="1">
      <alignment horizontal="right" vertical="top"/>
      <protection locked="0"/>
    </xf>
    <xf numFmtId="1" fontId="12" fillId="0" borderId="2" xfId="8" applyNumberFormat="1" applyFont="1" applyProtection="1">
      <alignment horizontal="center" vertical="top" shrinkToFit="1"/>
    </xf>
    <xf numFmtId="4" fontId="12" fillId="0" borderId="2" xfId="9" applyNumberFormat="1" applyFont="1" applyFill="1" applyProtection="1">
      <alignment horizontal="right" vertical="top" shrinkToFit="1"/>
    </xf>
    <xf numFmtId="4" fontId="8" fillId="0" borderId="7" xfId="9" applyNumberFormat="1" applyFont="1" applyFill="1" applyBorder="1" applyProtection="1">
      <alignment horizontal="right" vertical="top" shrinkToFit="1"/>
    </xf>
    <xf numFmtId="4" fontId="8" fillId="0" borderId="6" xfId="9" applyNumberFormat="1" applyFont="1" applyFill="1" applyBorder="1" applyProtection="1">
      <alignment horizontal="right" vertical="top" shrinkToFit="1"/>
    </xf>
    <xf numFmtId="0" fontId="8" fillId="0" borderId="8" xfId="6" applyNumberFormat="1" applyFont="1" applyBorder="1" applyProtection="1">
      <alignment horizontal="center" vertical="center" wrapText="1"/>
    </xf>
    <xf numFmtId="0" fontId="8" fillId="0" borderId="8" xfId="7" applyNumberFormat="1" applyFont="1" applyBorder="1" applyProtection="1">
      <alignment vertical="top" wrapText="1"/>
    </xf>
    <xf numFmtId="2" fontId="9" fillId="5" borderId="6" xfId="0" applyNumberFormat="1" applyFont="1" applyFill="1" applyBorder="1" applyAlignment="1">
      <alignment horizontal="left" vertical="center"/>
    </xf>
    <xf numFmtId="0" fontId="12" fillId="0" borderId="8" xfId="7" applyNumberFormat="1" applyFont="1" applyBorder="1" applyProtection="1">
      <alignment vertical="top" wrapText="1"/>
    </xf>
    <xf numFmtId="0" fontId="14" fillId="0" borderId="0" xfId="0" applyFont="1" applyProtection="1">
      <protection locked="0"/>
    </xf>
    <xf numFmtId="10" fontId="13" fillId="0" borderId="5" xfId="0" applyNumberFormat="1" applyFont="1" applyBorder="1" applyAlignment="1" applyProtection="1">
      <alignment horizontal="right" vertical="top"/>
      <protection locked="0"/>
    </xf>
    <xf numFmtId="1" fontId="9" fillId="6" borderId="6" xfId="0" applyNumberFormat="1" applyFont="1" applyFill="1" applyBorder="1" applyAlignment="1">
      <alignment horizontal="center" vertical="center"/>
    </xf>
    <xf numFmtId="4" fontId="13" fillId="6" borderId="6" xfId="0" applyNumberFormat="1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top"/>
    </xf>
    <xf numFmtId="0" fontId="9" fillId="5" borderId="0" xfId="0" applyFont="1" applyFill="1" applyAlignment="1">
      <alignment horizontal="left" vertical="top"/>
    </xf>
    <xf numFmtId="1" fontId="9" fillId="5" borderId="6" xfId="0" applyNumberFormat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wrapText="1"/>
    </xf>
    <xf numFmtId="0" fontId="13" fillId="5" borderId="6" xfId="0" applyFont="1" applyFill="1" applyBorder="1" applyAlignment="1">
      <alignment horizontal="left" vertical="top" wrapText="1"/>
    </xf>
    <xf numFmtId="4" fontId="13" fillId="5" borderId="6" xfId="0" applyNumberFormat="1" applyFont="1" applyFill="1" applyBorder="1" applyAlignment="1">
      <alignment horizontal="center" vertical="top"/>
    </xf>
    <xf numFmtId="0" fontId="9" fillId="5" borderId="6" xfId="0" applyFont="1" applyFill="1" applyBorder="1" applyAlignment="1">
      <alignment horizontal="left" vertical="top"/>
    </xf>
    <xf numFmtId="49" fontId="9" fillId="5" borderId="6" xfId="0" applyNumberFormat="1" applyFont="1" applyFill="1" applyBorder="1" applyAlignment="1">
      <alignment horizontal="left" vertical="top"/>
    </xf>
    <xf numFmtId="4" fontId="13" fillId="6" borderId="1" xfId="0" applyNumberFormat="1" applyFont="1" applyFill="1" applyBorder="1" applyAlignment="1">
      <alignment horizontal="center" vertical="top"/>
    </xf>
    <xf numFmtId="10" fontId="13" fillId="6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top"/>
    </xf>
    <xf numFmtId="10" fontId="9" fillId="5" borderId="1" xfId="0" applyNumberFormat="1" applyFont="1" applyFill="1" applyBorder="1" applyAlignment="1">
      <alignment horizontal="center" vertical="center"/>
    </xf>
    <xf numFmtId="10" fontId="13" fillId="6" borderId="6" xfId="0" applyNumberFormat="1" applyFont="1" applyFill="1" applyBorder="1" applyAlignment="1" applyProtection="1">
      <alignment horizontal="right" vertical="top"/>
      <protection locked="0"/>
    </xf>
    <xf numFmtId="0" fontId="16" fillId="5" borderId="0" xfId="0" applyFont="1" applyFill="1" applyAlignment="1">
      <alignment vertical="center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2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8" fillId="0" borderId="1" xfId="5" applyNumberFormat="1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tabSelected="1" view="pageBreakPreview" zoomScale="80" zoomScaleNormal="100" zoomScaleSheetLayoutView="80" workbookViewId="0">
      <pane ySplit="3" topLeftCell="A4" activePane="bottomLeft" state="frozen"/>
      <selection pane="bottomLeft" activeCell="M8" sqref="M8"/>
    </sheetView>
  </sheetViews>
  <sheetFormatPr defaultRowHeight="12.75" x14ac:dyDescent="0.2"/>
  <cols>
    <col min="1" max="1" width="9.140625" style="1"/>
    <col min="2" max="2" width="40" style="1" customWidth="1"/>
    <col min="3" max="4" width="7.7109375" style="1" customWidth="1"/>
    <col min="5" max="5" width="13" style="1" customWidth="1"/>
    <col min="6" max="6" width="7.7109375" style="1" customWidth="1"/>
    <col min="7" max="7" width="18.28515625" style="2" customWidth="1"/>
    <col min="8" max="8" width="18.85546875" style="2" customWidth="1"/>
    <col min="9" max="9" width="17.140625" style="2" customWidth="1"/>
    <col min="10" max="10" width="16.140625" style="14" customWidth="1"/>
    <col min="11" max="16384" width="9.140625" style="1"/>
  </cols>
  <sheetData>
    <row r="1" spans="1:16" s="30" customFormat="1" ht="87.75" customHeight="1" x14ac:dyDescent="0.25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2"/>
      <c r="L1" s="42"/>
    </row>
    <row r="2" spans="1:16" s="3" customFormat="1" ht="12.75" customHeight="1" x14ac:dyDescent="0.25">
      <c r="B2" s="46" t="s">
        <v>8</v>
      </c>
      <c r="C2" s="46"/>
      <c r="D2" s="46"/>
      <c r="E2" s="46"/>
      <c r="F2" s="46"/>
      <c r="G2" s="46"/>
      <c r="H2" s="46"/>
      <c r="I2" s="46"/>
      <c r="J2" s="46"/>
    </row>
    <row r="3" spans="1:16" s="10" customFormat="1" ht="144.75" customHeight="1" x14ac:dyDescent="0.25">
      <c r="A3" s="23" t="s">
        <v>17</v>
      </c>
      <c r="B3" s="21" t="s">
        <v>0</v>
      </c>
      <c r="C3" s="4" t="s">
        <v>9</v>
      </c>
      <c r="D3" s="4" t="s">
        <v>10</v>
      </c>
      <c r="E3" s="4" t="s">
        <v>11</v>
      </c>
      <c r="F3" s="4" t="s">
        <v>12</v>
      </c>
      <c r="G3" s="5" t="s">
        <v>25</v>
      </c>
      <c r="H3" s="6" t="s">
        <v>26</v>
      </c>
      <c r="I3" s="7" t="s">
        <v>22</v>
      </c>
      <c r="J3" s="8" t="s">
        <v>23</v>
      </c>
      <c r="K3" s="9"/>
    </row>
    <row r="4" spans="1:16" s="25" customFormat="1" ht="65.25" customHeight="1" x14ac:dyDescent="0.2">
      <c r="A4" s="47">
        <v>1</v>
      </c>
      <c r="B4" s="24" t="s">
        <v>15</v>
      </c>
      <c r="C4" s="17" t="s">
        <v>1</v>
      </c>
      <c r="D4" s="17" t="s">
        <v>2</v>
      </c>
      <c r="E4" s="17" t="s">
        <v>3</v>
      </c>
      <c r="F4" s="17">
        <v>414</v>
      </c>
      <c r="G4" s="18">
        <f>G5</f>
        <v>585957962.42999995</v>
      </c>
      <c r="H4" s="18">
        <f t="shared" ref="H4:I4" si="0">H5</f>
        <v>585957962.42999995</v>
      </c>
      <c r="I4" s="18">
        <f t="shared" si="0"/>
        <v>166246853.91999999</v>
      </c>
      <c r="J4" s="16">
        <f>IFERROR(I4/H4,"-")</f>
        <v>0.28371805586626919</v>
      </c>
    </row>
    <row r="5" spans="1:16" ht="48" customHeight="1" x14ac:dyDescent="0.2">
      <c r="A5" s="48"/>
      <c r="B5" s="22" t="s">
        <v>18</v>
      </c>
      <c r="C5" s="11" t="s">
        <v>1</v>
      </c>
      <c r="D5" s="11" t="s">
        <v>2</v>
      </c>
      <c r="E5" s="11" t="s">
        <v>3</v>
      </c>
      <c r="F5" s="11">
        <v>414</v>
      </c>
      <c r="G5" s="12">
        <v>585957962.42999995</v>
      </c>
      <c r="H5" s="12">
        <v>585957962.42999995</v>
      </c>
      <c r="I5" s="13">
        <v>166246853.91999999</v>
      </c>
      <c r="J5" s="16">
        <f>IFERROR(I5/H5,"-")</f>
        <v>0.28371805586626919</v>
      </c>
    </row>
    <row r="6" spans="1:16" ht="17.25" customHeight="1" x14ac:dyDescent="0.2">
      <c r="A6" s="48"/>
      <c r="B6" s="22" t="s">
        <v>19</v>
      </c>
      <c r="C6" s="11"/>
      <c r="D6" s="11"/>
      <c r="E6" s="11"/>
      <c r="F6" s="11"/>
      <c r="G6" s="12">
        <v>5859579.6200000001</v>
      </c>
      <c r="H6" s="12">
        <v>5859579.6200000001</v>
      </c>
      <c r="I6" s="13">
        <v>1662468.54</v>
      </c>
      <c r="J6" s="15"/>
    </row>
    <row r="7" spans="1:16" ht="19.5" customHeight="1" x14ac:dyDescent="0.2">
      <c r="A7" s="48"/>
      <c r="B7" s="22" t="s">
        <v>16</v>
      </c>
      <c r="C7" s="11"/>
      <c r="D7" s="11"/>
      <c r="E7" s="11"/>
      <c r="F7" s="11"/>
      <c r="G7" s="12">
        <v>216915982.81</v>
      </c>
      <c r="H7" s="12">
        <v>216915982.81</v>
      </c>
      <c r="I7" s="13">
        <v>1645843.85</v>
      </c>
      <c r="J7" s="15"/>
    </row>
    <row r="8" spans="1:16" ht="18" customHeight="1" x14ac:dyDescent="0.2">
      <c r="A8" s="49"/>
      <c r="B8" s="22" t="s">
        <v>20</v>
      </c>
      <c r="C8" s="11"/>
      <c r="D8" s="11"/>
      <c r="E8" s="11"/>
      <c r="F8" s="11"/>
      <c r="G8" s="12">
        <v>363182400</v>
      </c>
      <c r="H8" s="12">
        <v>363182400</v>
      </c>
      <c r="I8" s="13">
        <v>162938541.53</v>
      </c>
      <c r="J8" s="15"/>
    </row>
    <row r="9" spans="1:16" s="25" customFormat="1" ht="64.5" customHeight="1" x14ac:dyDescent="0.2">
      <c r="A9" s="47">
        <v>2</v>
      </c>
      <c r="B9" s="24" t="s">
        <v>15</v>
      </c>
      <c r="C9" s="17" t="s">
        <v>1</v>
      </c>
      <c r="D9" s="17" t="s">
        <v>4</v>
      </c>
      <c r="E9" s="17" t="s">
        <v>5</v>
      </c>
      <c r="F9" s="17">
        <v>414</v>
      </c>
      <c r="G9" s="18">
        <f>G10</f>
        <v>3664430</v>
      </c>
      <c r="H9" s="18">
        <f t="shared" ref="H9:I9" si="1">H10</f>
        <v>3664430</v>
      </c>
      <c r="I9" s="18">
        <f t="shared" si="1"/>
        <v>0</v>
      </c>
      <c r="J9" s="16">
        <f t="shared" ref="J9:J10" si="2">IFERROR(I9/H9,"-")</f>
        <v>0</v>
      </c>
    </row>
    <row r="10" spans="1:16" ht="50.25" customHeight="1" x14ac:dyDescent="0.2">
      <c r="A10" s="48"/>
      <c r="B10" s="22" t="s">
        <v>21</v>
      </c>
      <c r="C10" s="11" t="s">
        <v>1</v>
      </c>
      <c r="D10" s="11" t="s">
        <v>4</v>
      </c>
      <c r="E10" s="11" t="s">
        <v>5</v>
      </c>
      <c r="F10" s="11">
        <v>414</v>
      </c>
      <c r="G10" s="12">
        <v>3664430</v>
      </c>
      <c r="H10" s="12">
        <v>3664430</v>
      </c>
      <c r="I10" s="13">
        <v>0</v>
      </c>
      <c r="J10" s="15">
        <f t="shared" si="2"/>
        <v>0</v>
      </c>
    </row>
    <row r="11" spans="1:16" ht="19.5" customHeight="1" x14ac:dyDescent="0.2">
      <c r="A11" s="48"/>
      <c r="B11" s="22" t="s">
        <v>19</v>
      </c>
      <c r="C11" s="11"/>
      <c r="D11" s="11"/>
      <c r="E11" s="11"/>
      <c r="F11" s="11"/>
      <c r="G11" s="12">
        <v>183221.5</v>
      </c>
      <c r="H11" s="12">
        <v>183221.5</v>
      </c>
      <c r="I11" s="19">
        <v>0</v>
      </c>
      <c r="J11" s="15"/>
    </row>
    <row r="12" spans="1:16" ht="20.25" customHeight="1" x14ac:dyDescent="0.2">
      <c r="A12" s="49"/>
      <c r="B12" s="22" t="s">
        <v>16</v>
      </c>
      <c r="C12" s="11"/>
      <c r="D12" s="11"/>
      <c r="E12" s="11"/>
      <c r="F12" s="11"/>
      <c r="G12" s="12">
        <v>3481208.5</v>
      </c>
      <c r="H12" s="12">
        <v>3481208.5</v>
      </c>
      <c r="I12" s="19">
        <v>0</v>
      </c>
      <c r="J12" s="15"/>
    </row>
    <row r="13" spans="1:16" s="25" customFormat="1" ht="69" customHeight="1" x14ac:dyDescent="0.2">
      <c r="A13" s="47">
        <v>3</v>
      </c>
      <c r="B13" s="24" t="s">
        <v>14</v>
      </c>
      <c r="C13" s="17" t="s">
        <v>1</v>
      </c>
      <c r="D13" s="17" t="s">
        <v>6</v>
      </c>
      <c r="E13" s="17" t="s">
        <v>7</v>
      </c>
      <c r="F13" s="17">
        <v>412</v>
      </c>
      <c r="G13" s="18">
        <f>G14</f>
        <v>4228488</v>
      </c>
      <c r="H13" s="18">
        <f t="shared" ref="H13:I13" si="3">H14</f>
        <v>4228488</v>
      </c>
      <c r="I13" s="18">
        <f t="shared" si="3"/>
        <v>4228488</v>
      </c>
      <c r="J13" s="26">
        <f t="shared" ref="J13:J16" si="4">IFERROR(I13/H13,"-")</f>
        <v>1</v>
      </c>
    </row>
    <row r="14" spans="1:16" ht="99" customHeight="1" x14ac:dyDescent="0.2">
      <c r="A14" s="48"/>
      <c r="B14" s="22" t="s">
        <v>13</v>
      </c>
      <c r="C14" s="11" t="s">
        <v>1</v>
      </c>
      <c r="D14" s="11" t="s">
        <v>6</v>
      </c>
      <c r="E14" s="11" t="s">
        <v>7</v>
      </c>
      <c r="F14" s="11">
        <v>412</v>
      </c>
      <c r="G14" s="13">
        <v>4228488</v>
      </c>
      <c r="H14" s="20">
        <v>4228488</v>
      </c>
      <c r="I14" s="20">
        <v>4228488</v>
      </c>
      <c r="J14" s="15">
        <f t="shared" si="4"/>
        <v>1</v>
      </c>
    </row>
    <row r="15" spans="1:16" ht="20.25" customHeight="1" x14ac:dyDescent="0.2">
      <c r="A15" s="49"/>
      <c r="B15" s="22" t="s">
        <v>16</v>
      </c>
      <c r="C15" s="11"/>
      <c r="D15" s="11"/>
      <c r="E15" s="11"/>
      <c r="F15" s="11"/>
      <c r="G15" s="13">
        <v>4228488</v>
      </c>
      <c r="H15" s="20">
        <v>4228488</v>
      </c>
      <c r="I15" s="20">
        <v>4228488</v>
      </c>
      <c r="J15" s="15"/>
    </row>
    <row r="16" spans="1:16" s="30" customFormat="1" ht="20.25" customHeight="1" x14ac:dyDescent="0.25">
      <c r="A16" s="27"/>
      <c r="B16" s="43" t="s">
        <v>24</v>
      </c>
      <c r="C16" s="43"/>
      <c r="D16" s="43"/>
      <c r="E16" s="43"/>
      <c r="F16" s="44"/>
      <c r="G16" s="28">
        <f>G13+G9+G4</f>
        <v>593850880.42999995</v>
      </c>
      <c r="H16" s="28">
        <f>H13+H9+H4</f>
        <v>593850880.42999995</v>
      </c>
      <c r="I16" s="28">
        <f>I13+I9+I4</f>
        <v>170475341.91999999</v>
      </c>
      <c r="J16" s="41">
        <f t="shared" si="4"/>
        <v>0.28706759144073496</v>
      </c>
      <c r="K16" s="37"/>
      <c r="L16" s="38"/>
      <c r="M16" s="29"/>
      <c r="N16" s="29"/>
      <c r="O16" s="29"/>
      <c r="P16" s="29"/>
    </row>
    <row r="17" spans="1:16" s="30" customFormat="1" ht="15.75" x14ac:dyDescent="0.25">
      <c r="A17" s="31"/>
      <c r="B17" s="32" t="s">
        <v>20</v>
      </c>
      <c r="C17" s="33"/>
      <c r="D17" s="33"/>
      <c r="E17" s="33"/>
      <c r="F17" s="33"/>
      <c r="G17" s="34">
        <f>G8</f>
        <v>363182400</v>
      </c>
      <c r="H17" s="34">
        <f t="shared" ref="H17:I17" si="5">H8</f>
        <v>363182400</v>
      </c>
      <c r="I17" s="34">
        <f t="shared" si="5"/>
        <v>162938541.53</v>
      </c>
      <c r="J17" s="15"/>
      <c r="K17" s="39"/>
      <c r="L17" s="40"/>
      <c r="M17" s="29"/>
      <c r="N17" s="29"/>
      <c r="O17" s="29"/>
      <c r="P17" s="29"/>
    </row>
    <row r="18" spans="1:16" s="30" customFormat="1" ht="15.75" x14ac:dyDescent="0.25">
      <c r="A18" s="31"/>
      <c r="B18" s="32" t="s">
        <v>16</v>
      </c>
      <c r="C18" s="33"/>
      <c r="D18" s="33"/>
      <c r="E18" s="33"/>
      <c r="F18" s="33"/>
      <c r="G18" s="34">
        <f>G7+G12+G15</f>
        <v>224625679.31</v>
      </c>
      <c r="H18" s="34">
        <f t="shared" ref="H18:I18" si="6">H7+H12+H15</f>
        <v>224625679.31</v>
      </c>
      <c r="I18" s="34">
        <f t="shared" si="6"/>
        <v>5874331.8499999996</v>
      </c>
      <c r="J18" s="15"/>
      <c r="K18" s="39"/>
      <c r="L18" s="40"/>
      <c r="M18" s="29"/>
      <c r="N18" s="29"/>
      <c r="O18" s="29"/>
      <c r="P18" s="29"/>
    </row>
    <row r="19" spans="1:16" s="30" customFormat="1" ht="15.75" x14ac:dyDescent="0.25">
      <c r="A19" s="35"/>
      <c r="B19" s="32" t="s">
        <v>19</v>
      </c>
      <c r="C19" s="36"/>
      <c r="D19" s="36"/>
      <c r="E19" s="36"/>
      <c r="F19" s="36"/>
      <c r="G19" s="34">
        <f>G6+G11</f>
        <v>6042801.1200000001</v>
      </c>
      <c r="H19" s="34">
        <f t="shared" ref="H19:I19" si="7">H6+H11</f>
        <v>6042801.1200000001</v>
      </c>
      <c r="I19" s="34">
        <f t="shared" si="7"/>
        <v>1662468.54</v>
      </c>
      <c r="J19" s="15"/>
      <c r="K19" s="29"/>
      <c r="L19" s="29"/>
      <c r="M19" s="29"/>
      <c r="N19" s="29"/>
      <c r="O19" s="29"/>
      <c r="P19" s="29"/>
    </row>
  </sheetData>
  <autoFilter ref="B3:J3"/>
  <mergeCells count="6">
    <mergeCell ref="B16:F16"/>
    <mergeCell ref="A1:J1"/>
    <mergeCell ref="B2:J2"/>
    <mergeCell ref="A13:A15"/>
    <mergeCell ref="A4:A8"/>
    <mergeCell ref="A9:A12"/>
  </mergeCells>
  <pageMargins left="0.59055118110236227" right="0.59055118110236227" top="0.59055118110236227" bottom="0.59055118110236227" header="0.39370078740157483" footer="0.39370078740157483"/>
  <pageSetup paperSize="9" scale="58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SQUERY_ANAL_ISP_BUDG&lt;/Code&gt;&#10;  &lt;ObjectCode&gt;SQUERY_ANAL_ISP_BUDG&lt;/ObjectCode&gt;&#10;  &lt;DocName&gt;Грибкова (копия от 06.02.2020 08_45_31)(Аналитический отчет по исполнению бюджета с произвольной группировкой)&lt;/DocName&gt;&#10;  &lt;VariantName&gt;Грибкова (копия от 06.02.2020 08:45:31)&lt;/VariantName&gt;&#10;  &lt;VariantLink&gt;306259680&lt;/VariantLink&gt;&#10;  &lt;ReportCode&gt;9C294D970FC9408B85ACF74380DA48&lt;/ReportCode&gt;&#10;  &lt;SvodReportLink xsi:nil=&quot;true&quot; /&gt;&#10;  &lt;ReportLink&gt;35186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32168E6-5219-4F7B-A62E-593A58A2A8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03231643157100002700</vt:lpstr>
      <vt:lpstr>'03231643157100002700'!Область_печати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rodina\user</dc:creator>
  <cp:lastModifiedBy>user</cp:lastModifiedBy>
  <cp:lastPrinted>2023-07-26T11:41:40Z</cp:lastPrinted>
  <dcterms:created xsi:type="dcterms:W3CDTF">2023-04-20T06:25:42Z</dcterms:created>
  <dcterms:modified xsi:type="dcterms:W3CDTF">2023-10-10T14:37:27Z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Грибкова (копия от 06.02.2020 08_45_31)(Аналитический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Грибкова (копия от 06.02.2020 08_45_31)(2).xlsx</vt:lpwstr>
  </property>
  <property fmtid="{D5CDD505-2E9C-101B-9397-08002B2CF9AE}" pid="4" name="Версия клиента">
    <vt:lpwstr>23.1.13.4060 (.NET 4.7.2)</vt:lpwstr>
  </property>
  <property fmtid="{D5CDD505-2E9C-101B-9397-08002B2CF9AE}" pid="5" name="Версия базы">
    <vt:lpwstr>23.1.1401.322004196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Budget_ALLFO_2023</vt:lpwstr>
  </property>
  <property fmtid="{D5CDD505-2E9C-101B-9397-08002B2CF9AE}" pid="9" name="Пользователь">
    <vt:lpwstr>us_27034_2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