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4-2026год\МУН ПРОГРАММЫ (2024-2026)\002 Администрация\МУН ПРОГР АДМ (002) на 2024-2026 (первонач 08.11.23 № 734-П)\"/>
    </mc:Choice>
  </mc:AlternateContent>
  <xr:revisionPtr revIDLastSave="0" documentId="13_ncr:1_{398316AB-06C9-40C3-9E2B-9D9346989D1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8'!$A$1:$G$263</definedName>
  </definedNames>
  <calcPr calcId="181029"/>
</workbook>
</file>

<file path=xl/calcChain.xml><?xml version="1.0" encoding="utf-8"?>
<calcChain xmlns="http://schemas.openxmlformats.org/spreadsheetml/2006/main">
  <c r="D85" i="1" l="1"/>
  <c r="D84" i="1"/>
  <c r="D193" i="1" l="1"/>
  <c r="E192" i="1"/>
  <c r="F192" i="1"/>
  <c r="D192" i="1"/>
  <c r="E215" i="1"/>
  <c r="F215" i="1"/>
  <c r="D215" i="1"/>
  <c r="E229" i="1" l="1"/>
  <c r="F229" i="1"/>
  <c r="D229" i="1"/>
  <c r="E141" i="1" l="1"/>
  <c r="F141" i="1"/>
  <c r="D141" i="1"/>
  <c r="E105" i="1"/>
  <c r="F105" i="1"/>
  <c r="D105" i="1"/>
  <c r="E104" i="1"/>
  <c r="F104" i="1"/>
  <c r="D104" i="1"/>
  <c r="F9" i="1"/>
  <c r="F56" i="1"/>
  <c r="F8" i="1" s="1"/>
  <c r="E56" i="1"/>
  <c r="D245" i="1" l="1"/>
  <c r="D244" i="1"/>
  <c r="F245" i="1"/>
  <c r="E245" i="1"/>
  <c r="F244" i="1"/>
  <c r="E244" i="1"/>
  <c r="E255" i="1" l="1"/>
  <c r="F255" i="1"/>
  <c r="D255" i="1"/>
  <c r="D9" i="1" l="1"/>
  <c r="E55" i="1"/>
  <c r="F55" i="1"/>
  <c r="D55" i="1"/>
  <c r="E259" i="1" l="1"/>
  <c r="F259" i="1"/>
  <c r="D259" i="1"/>
  <c r="E187" i="1" l="1"/>
  <c r="F187" i="1"/>
  <c r="D187" i="1"/>
  <c r="E131" i="1" l="1"/>
  <c r="F131" i="1"/>
  <c r="D131" i="1"/>
  <c r="D8" i="1" l="1"/>
  <c r="E85" i="1" l="1"/>
  <c r="F85" i="1"/>
  <c r="E84" i="1"/>
  <c r="F84" i="1"/>
  <c r="F191" i="1"/>
  <c r="E191" i="1"/>
  <c r="D191" i="1"/>
  <c r="B188" i="1"/>
  <c r="C188" i="1"/>
  <c r="C189" i="1"/>
  <c r="C190" i="1"/>
  <c r="C191" i="1"/>
  <c r="E172" i="1" l="1"/>
  <c r="E140" i="1" s="1"/>
  <c r="F172" i="1"/>
  <c r="F140" i="1" s="1"/>
  <c r="D172" i="1"/>
  <c r="D140" i="1" s="1"/>
  <c r="E228" i="1"/>
  <c r="D228" i="1"/>
  <c r="D246" i="1"/>
  <c r="E230" i="1"/>
  <c r="F230" i="1"/>
  <c r="D230" i="1"/>
  <c r="F228" i="1"/>
  <c r="E224" i="1"/>
  <c r="F224" i="1"/>
  <c r="D224" i="1"/>
  <c r="E103" i="1"/>
  <c r="F103" i="1"/>
  <c r="D103" i="1"/>
  <c r="C100" i="1"/>
  <c r="C101" i="1"/>
  <c r="C102" i="1"/>
  <c r="C103" i="1"/>
  <c r="B100" i="1"/>
  <c r="E65" i="1"/>
  <c r="F65" i="1"/>
  <c r="E64" i="1"/>
  <c r="F64" i="1"/>
  <c r="D65" i="1"/>
  <c r="D64" i="1"/>
  <c r="E8" i="1"/>
  <c r="E9" i="1"/>
  <c r="D63" i="1"/>
  <c r="B60" i="1"/>
  <c r="C61" i="1"/>
  <c r="C62" i="1"/>
  <c r="C63" i="1"/>
  <c r="D43" i="1"/>
  <c r="E63" i="1" l="1"/>
  <c r="F63" i="1"/>
  <c r="D239" i="1" l="1"/>
  <c r="E106" i="1" l="1"/>
  <c r="F106" i="1"/>
  <c r="E10" i="1"/>
  <c r="E11" i="1" s="1"/>
  <c r="F10" i="1"/>
  <c r="F11" i="1" s="1"/>
  <c r="F39" i="1"/>
  <c r="E39" i="1"/>
  <c r="D39" i="1"/>
  <c r="E86" i="1"/>
  <c r="F86" i="1"/>
  <c r="D86" i="1"/>
  <c r="F91" i="1"/>
  <c r="E91" i="1"/>
  <c r="D91" i="1"/>
  <c r="F139" i="1"/>
  <c r="E139" i="1"/>
  <c r="D139" i="1"/>
  <c r="D106" i="1"/>
  <c r="D107" i="1" s="1"/>
  <c r="E142" i="1"/>
  <c r="E143" i="1" s="1"/>
  <c r="F142" i="1"/>
  <c r="F143" i="1" s="1"/>
  <c r="D142" i="1"/>
  <c r="D143" i="1" s="1"/>
  <c r="E193" i="1" l="1"/>
  <c r="E261" i="1" s="1"/>
  <c r="F193" i="1"/>
  <c r="F261" i="1" s="1"/>
  <c r="E194" i="1"/>
  <c r="F194" i="1"/>
  <c r="D260" i="1"/>
  <c r="F243" i="1" l="1"/>
  <c r="E243" i="1"/>
  <c r="D243" i="1"/>
  <c r="E246" i="1"/>
  <c r="F246" i="1"/>
  <c r="F83" i="1"/>
  <c r="E83" i="1"/>
  <c r="D83" i="1"/>
  <c r="F79" i="1"/>
  <c r="E79" i="1"/>
  <c r="D79" i="1"/>
  <c r="F75" i="1"/>
  <c r="E75" i="1"/>
  <c r="D75" i="1"/>
  <c r="F71" i="1"/>
  <c r="E71" i="1"/>
  <c r="D71" i="1"/>
  <c r="F66" i="1"/>
  <c r="E66" i="1"/>
  <c r="D66" i="1"/>
  <c r="F260" i="1" l="1"/>
  <c r="F247" i="1"/>
  <c r="E247" i="1"/>
  <c r="E262" i="1"/>
  <c r="F262" i="1"/>
  <c r="E67" i="1"/>
  <c r="D67" i="1"/>
  <c r="F67" i="1"/>
  <c r="E207" i="1" l="1"/>
  <c r="D207" i="1"/>
  <c r="F207" i="1" l="1"/>
  <c r="D10" i="1"/>
  <c r="E155" i="1" l="1"/>
  <c r="F155" i="1"/>
  <c r="D155" i="1"/>
  <c r="E171" i="1" l="1"/>
  <c r="F171" i="1"/>
  <c r="D171" i="1"/>
  <c r="F147" i="1" l="1"/>
  <c r="E147" i="1"/>
  <c r="D147" i="1"/>
  <c r="D261" i="1" l="1"/>
  <c r="D135" i="1"/>
  <c r="D99" i="1" l="1"/>
  <c r="E99" i="1"/>
  <c r="F99" i="1"/>
  <c r="D95" i="1" l="1"/>
  <c r="E59" i="1" l="1"/>
  <c r="F59" i="1"/>
  <c r="D59" i="1"/>
  <c r="F163" i="1" l="1"/>
  <c r="E163" i="1"/>
  <c r="D163" i="1"/>
  <c r="F159" i="1"/>
  <c r="E159" i="1"/>
  <c r="D159" i="1"/>
  <c r="F183" i="1"/>
  <c r="E183" i="1"/>
  <c r="D183" i="1"/>
  <c r="F179" i="1"/>
  <c r="E179" i="1"/>
  <c r="D179" i="1"/>
  <c r="F175" i="1"/>
  <c r="E175" i="1"/>
  <c r="D175" i="1"/>
  <c r="F167" i="1"/>
  <c r="E167" i="1"/>
  <c r="D167" i="1"/>
  <c r="F135" i="1"/>
  <c r="E135" i="1"/>
  <c r="F123" i="1"/>
  <c r="E123" i="1"/>
  <c r="D123" i="1"/>
  <c r="F127" i="1"/>
  <c r="E127" i="1"/>
  <c r="E260" i="1" s="1"/>
  <c r="D127" i="1"/>
  <c r="E51" i="1"/>
  <c r="F51" i="1"/>
  <c r="D51" i="1"/>
  <c r="F47" i="1"/>
  <c r="E47" i="1"/>
  <c r="D47" i="1"/>
  <c r="F27" i="1"/>
  <c r="E27" i="1"/>
  <c r="D27" i="1"/>
  <c r="F35" i="1"/>
  <c r="E35" i="1"/>
  <c r="D35" i="1"/>
  <c r="E15" i="1"/>
  <c r="F15" i="1"/>
  <c r="E19" i="1"/>
  <c r="F19" i="1"/>
  <c r="E23" i="1"/>
  <c r="F23" i="1"/>
  <c r="E31" i="1"/>
  <c r="F31" i="1"/>
  <c r="E43" i="1"/>
  <c r="F43" i="1"/>
  <c r="E95" i="1"/>
  <c r="F95" i="1"/>
  <c r="E111" i="1"/>
  <c r="F111" i="1"/>
  <c r="E115" i="1"/>
  <c r="F115" i="1"/>
  <c r="E119" i="1"/>
  <c r="F119" i="1"/>
  <c r="E151" i="1"/>
  <c r="F151" i="1"/>
  <c r="E199" i="1"/>
  <c r="F199" i="1"/>
  <c r="E203" i="1"/>
  <c r="F203" i="1"/>
  <c r="E219" i="1"/>
  <c r="F219" i="1"/>
  <c r="E223" i="1"/>
  <c r="F223" i="1"/>
  <c r="E227" i="1"/>
  <c r="F227" i="1"/>
  <c r="E235" i="1"/>
  <c r="F235" i="1"/>
  <c r="E239" i="1"/>
  <c r="F239" i="1"/>
  <c r="E251" i="1"/>
  <c r="F251" i="1"/>
  <c r="D115" i="1"/>
  <c r="D151" i="1"/>
  <c r="D194" i="1"/>
  <c r="D31" i="1"/>
  <c r="D235" i="1"/>
  <c r="D227" i="1"/>
  <c r="D223" i="1"/>
  <c r="D203" i="1"/>
  <c r="D23" i="1"/>
  <c r="D199" i="1"/>
  <c r="D119" i="1"/>
  <c r="D111" i="1"/>
  <c r="D19" i="1"/>
  <c r="D15" i="1"/>
  <c r="D219" i="1"/>
  <c r="D251" i="1"/>
  <c r="D211" i="1"/>
  <c r="E211" i="1"/>
  <c r="F211" i="1"/>
  <c r="D262" i="1" l="1"/>
  <c r="D195" i="1"/>
  <c r="D263" i="1"/>
  <c r="E263" i="1"/>
  <c r="F195" i="1"/>
  <c r="E231" i="1"/>
  <c r="E195" i="1"/>
  <c r="E107" i="1"/>
  <c r="E87" i="1"/>
  <c r="D231" i="1"/>
  <c r="D87" i="1"/>
  <c r="F231" i="1"/>
  <c r="F87" i="1"/>
  <c r="D11" i="1"/>
  <c r="F107" i="1"/>
  <c r="D247" i="1"/>
  <c r="F2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A12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216" authorId="1" shapeId="0" xr:uid="{1B19BE2E-96FB-46CC-99CE-4B00BDB5DAA6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2сироты-приобретение жилья
2сироты-сертификаты</t>
        </r>
      </text>
    </comment>
    <comment ref="E216" authorId="1" shapeId="0" xr:uid="{9D1F20FE-23F2-4DCD-8278-1B620BD409BE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5сирот - приобретение жилья</t>
        </r>
      </text>
    </comment>
    <comment ref="F216" authorId="1" shapeId="0" xr:uid="{8C093CFA-4F31-4596-A2F5-C0D1A39C77A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4сироты-приобретение жилья</t>
        </r>
      </text>
    </comment>
  </commentList>
</comments>
</file>

<file path=xl/sharedStrings.xml><?xml version="1.0" encoding="utf-8"?>
<sst xmlns="http://schemas.openxmlformats.org/spreadsheetml/2006/main" count="433" uniqueCount="133">
  <si>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</si>
  <si>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</si>
  <si>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</si>
  <si>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</si>
  <si>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</si>
  <si>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</si>
  <si>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</si>
  <si>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</si>
  <si>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</si>
  <si>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</si>
  <si>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</si>
  <si>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</si>
  <si>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</si>
  <si>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</si>
  <si>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</si>
  <si>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</si>
  <si>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</si>
  <si>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</si>
  <si>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</si>
  <si>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</si>
  <si>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</si>
  <si>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</si>
  <si>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</si>
  <si>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</si>
  <si>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</si>
  <si>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</si>
  <si>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</si>
  <si>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</si>
  <si>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</si>
  <si>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</si>
  <si>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</si>
  <si>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</si>
  <si>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</si>
  <si>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</si>
  <si>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</si>
  <si>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</si>
  <si>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</si>
  <si>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</si>
  <si>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</si>
  <si>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</si>
  <si>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</si>
  <si>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Предотвращение чрезвычайных ситуаций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</si>
  <si>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</si>
  <si>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</si>
  <si>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</si>
  <si>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</si>
  <si>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</si>
  <si>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</si>
  <si>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</si>
  <si>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</si>
  <si>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</si>
  <si>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</si>
  <si>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</si>
  <si>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</si>
  <si>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</si>
  <si>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</si>
  <si>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</si>
  <si>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</si>
  <si>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</si>
  <si>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</si>
  <si>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</si>
  <si>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</si>
  <si>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</si>
  <si>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Обеспечение мероприятий по содержанию муниципального жилья</t>
  </si>
  <si>
    <t>Учет объектов недвижимости, повышение эффективности землепользования и застройки городских территорий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</si>
  <si>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</si>
  <si>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</si>
  <si>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</si>
  <si>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</si>
  <si>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</si>
  <si>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</si>
  <si>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</si>
  <si>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</si>
  <si>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</si>
  <si>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</si>
  <si>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</si>
  <si>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</si>
  <si>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</si>
  <si>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обеспечение учеников младших классов бесплатным горячим питанием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</si>
  <si>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</si>
  <si>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</si>
  <si>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Обеспечение выплаты ежемесячного денежного вознаграждения за классное руководство</t>
  </si>
  <si>
    <t>Профилактика наркомании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</si>
  <si>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</si>
  <si>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</si>
  <si>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</si>
  <si>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</si>
  <si>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</si>
  <si>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</si>
  <si>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2024 год</t>
  </si>
  <si>
    <t>Комплектование книжных фондов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</si>
  <si>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</si>
  <si>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</si>
  <si>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Улучшение качества предоставления коммунальных услуг</t>
  </si>
  <si>
    <t>Подготовка объектов жилищно-коммунального хозяйства к зиме (ремонт сетей теплоснабжения)</t>
  </si>
  <si>
    <t>укрепление материально-технической базы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</si>
  <si>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</si>
  <si>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</si>
  <si>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1.формирование экономических условий, обеспечивающих систему образования финансовыми, материально-техническими ресурсами; 2.создание условий для повышения качества  образования;              3.обеспечение развития системы воспитания и дополнительного образования;  4.удовлетворение потребностей граждан в доступном и качественном образовании</t>
  </si>
  <si>
    <t xml:space="preserve">Укрепление общественного порядка и общественной безопасности </t>
  </si>
  <si>
    <t>Формирование новых мест захоронения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</si>
  <si>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</si>
  <si>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2025 год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</si>
  <si>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</si>
  <si>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</si>
  <si>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</si>
  <si>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</si>
  <si>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Мероприятия в сфере охраны окружающей среды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</si>
  <si>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</si>
  <si>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</si>
  <si>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</si>
  <si>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</si>
  <si>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</si>
  <si>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</si>
  <si>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</si>
  <si>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</si>
  <si>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</si>
  <si>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</si>
  <si>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</si>
  <si>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Повышение энергетической эффективности и обеспечения энергосбережения</t>
  </si>
  <si>
    <t>Мероприятия по развитию образования (Социальное обеспечение и иные выплаты населению)</t>
  </si>
  <si>
    <t>Мероприятия по развитию физической культуры и спорта</t>
  </si>
  <si>
    <t>Осуществление мероприятий по землеустройству и землепользованию</t>
  </si>
  <si>
    <t>Региональный проект "Спорт - норма жизни (Брянская область)". Предоставление субсидий бюджетным, автономным учреждениям и иным некоммерческим организациям. ("Капитальный ремонт единого недвижимого комплекса по адресу: Российская Федерация, Брянская область, г.Фокино, ул.Карла Маркса, д.42/Б" (Стадион "Триумф")</t>
  </si>
  <si>
    <t>Привлечение населения к здоровому образу жизни</t>
  </si>
  <si>
    <t>2026 год</t>
  </si>
  <si>
    <t>фед и областной бюджет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</si>
  <si>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(перенос объектов газораспределения на объекте "Строительство моста через р. Болва на автомобильной дороге «Подъезд к г. Фокино» Брянской области")</t>
  </si>
  <si>
    <t>Обеспечение сохранности автомобильных дорог местного значения и условий безопасности движения по ним (Капитальный ремонт автомобильной дороги  м/р Шибенец от а/парка до д.9 по ул.К.Маркса  в г.Фокино Брянской области)</t>
  </si>
  <si>
    <t xml:space="preserve">Финансовое обеспечение дорожной деятельности в рамках реализации национального проекта "Безопасные качественные дороги" (Капитальный ремонт автодороги "Фокино-Пупково" (от д.24 по ул.Мира до технологической дороги) в г.Фокино Брянской области, капитальный ремонт автодороги «Подъезд к г.Фокино» (от д.1 до д.15 по ул.Ленина) в г.Фокино Брянской области) </t>
  </si>
  <si>
    <t xml:space="preserve"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</si>
  <si>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Мероприятия по обеспечению жильем молодых семей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</si>
  <si>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(Социальные выплаты гражданам на приобретение жилья)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</si>
</sst>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5" fillId="0" borderId="0" applyFont="0" applyFill="0" applyBorder="0" applyAlignment="0" applyProtection="0"/>
    <xf numFmtId="4" fontId="18" fillId="5" borderId="7">
      <alignment horizontal="right" vertical="top" shrinkToFit="1"/>
    </xf>
  </cellStyleXfs>
  <cellXfs count="143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9" fillId="0" borderId="0" xfId="0" applyFont="1"/>
    <xf numFmtId="0" fontId="8" fillId="4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2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1" fillId="0" borderId="4" xfId="0" applyFont="1" applyBorder="1" applyAlignment="1">
      <alignment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12" fillId="4" borderId="7" xfId="2" applyFont="1" applyFill="1" applyAlignment="1">
      <alignment horizontal="center" vertical="top" shrinkToFit="1"/>
    </xf>
    <xf numFmtId="4" fontId="1" fillId="4" borderId="2" xfId="0" applyNumberFormat="1" applyFont="1" applyFill="1" applyBorder="1" applyAlignment="1">
      <alignment horizontal="center" vertical="top"/>
    </xf>
    <xf numFmtId="4" fontId="7" fillId="4" borderId="2" xfId="0" applyNumberFormat="1" applyFont="1" applyFill="1" applyBorder="1" applyAlignment="1">
      <alignment horizontal="center" vertical="top"/>
    </xf>
    <xf numFmtId="4" fontId="1" fillId="0" borderId="7" xfId="0" applyNumberFormat="1" applyFont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top"/>
    </xf>
    <xf numFmtId="4" fontId="14" fillId="4" borderId="2" xfId="0" applyNumberFormat="1" applyFont="1" applyFill="1" applyBorder="1" applyAlignment="1">
      <alignment horizontal="center" vertical="top"/>
    </xf>
    <xf numFmtId="4" fontId="14" fillId="4" borderId="4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/>
    </xf>
    <xf numFmtId="4" fontId="1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left" vertical="center"/>
    </xf>
  </cellXfs>
  <cellStyles count="3">
    <cellStyle name="xl36" xfId="2" xr:uid="{31EF530E-6053-4C92-89EB-D31C76DE7AE8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67"/>
  <sheetViews>
    <sheetView tabSelected="1" view="pageBreakPreview" zoomScale="80" zoomScaleNormal="90" zoomScaleSheetLayoutView="80" workbookViewId="0">
      <pane ySplit="7" topLeftCell="A243" activePane="bottomLeft" state="frozen"/>
      <selection pane="bottomLeft" activeCell="D248" sqref="D248:D259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4" width="17" style="4" customWidth="1"/>
    <col min="5" max="5" width="17.28515625" style="4" customWidth="1"/>
    <col min="6" max="6" width="16.42578125" style="4" customWidth="1"/>
    <col min="7" max="7" width="23.8554687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104" t="s">
        <v>109</v>
      </c>
      <c r="E1" s="104"/>
      <c r="F1" s="104"/>
      <c r="G1" s="104"/>
    </row>
    <row r="2" spans="1:36" ht="12.75" customHeight="1" x14ac:dyDescent="0.25">
      <c r="A2" s="1"/>
      <c r="B2" s="1"/>
      <c r="C2" s="1"/>
      <c r="D2" s="104" t="s">
        <v>8</v>
      </c>
      <c r="E2" s="104"/>
      <c r="F2" s="104"/>
      <c r="G2" s="104"/>
    </row>
    <row r="3" spans="1:36" ht="39" customHeight="1" x14ac:dyDescent="0.25">
      <c r="A3" s="6"/>
      <c r="B3" s="1"/>
      <c r="C3" s="1"/>
      <c r="D3" s="105" t="s">
        <v>110</v>
      </c>
      <c r="E3" s="105"/>
      <c r="F3" s="105"/>
      <c r="G3" s="105"/>
      <c r="K3" s="9"/>
    </row>
    <row r="4" spans="1:36" ht="30" customHeight="1" x14ac:dyDescent="0.25">
      <c r="A4" s="106" t="s">
        <v>118</v>
      </c>
      <c r="B4" s="106"/>
      <c r="C4" s="106"/>
      <c r="D4" s="106"/>
      <c r="E4" s="106"/>
      <c r="F4" s="106"/>
      <c r="G4" s="106"/>
    </row>
    <row r="5" spans="1:36" ht="13.5" customHeight="1" x14ac:dyDescent="0.25">
      <c r="A5" s="2"/>
      <c r="B5" s="2"/>
      <c r="C5" s="2"/>
      <c r="E5" s="2"/>
      <c r="F5" s="2"/>
      <c r="G5" s="7" t="s">
        <v>23</v>
      </c>
    </row>
    <row r="6" spans="1:36" ht="30.75" customHeight="1" x14ac:dyDescent="0.25">
      <c r="A6" s="107" t="s">
        <v>9</v>
      </c>
      <c r="B6" s="107" t="s">
        <v>0</v>
      </c>
      <c r="C6" s="107" t="s">
        <v>1</v>
      </c>
      <c r="D6" s="110" t="s">
        <v>55</v>
      </c>
      <c r="E6" s="110"/>
      <c r="F6" s="110"/>
      <c r="G6" s="108" t="s">
        <v>2</v>
      </c>
    </row>
    <row r="7" spans="1:36" ht="61.5" customHeight="1" x14ac:dyDescent="0.25">
      <c r="A7" s="107"/>
      <c r="B7" s="107"/>
      <c r="C7" s="107"/>
      <c r="D7" s="10" t="s">
        <v>89</v>
      </c>
      <c r="E7" s="10" t="s">
        <v>102</v>
      </c>
      <c r="F7" s="10" t="s">
        <v>125</v>
      </c>
      <c r="G7" s="109"/>
      <c r="V7" s="3" t="s">
        <v>74</v>
      </c>
    </row>
    <row r="8" spans="1:36" s="19" customFormat="1" ht="19.5" customHeight="1" x14ac:dyDescent="0.25">
      <c r="A8" s="111" t="s">
        <v>115</v>
      </c>
      <c r="B8" s="111" t="s">
        <v>12</v>
      </c>
      <c r="C8" s="11" t="s">
        <v>3</v>
      </c>
      <c r="D8" s="47">
        <f>D12+D16+D20+D24+D28+D32+D40+D44+D48+D56+D60+D36</f>
        <v>3513724.6500000004</v>
      </c>
      <c r="E8" s="47">
        <f t="shared" ref="E8:F8" si="0">E12+E16+E20+E24+E28+E32+E40+E44+E48+E56+E60+E36</f>
        <v>5202149.8499999996</v>
      </c>
      <c r="F8" s="47">
        <f t="shared" si="0"/>
        <v>6510187.7599999998</v>
      </c>
      <c r="G8" s="103"/>
    </row>
    <row r="9" spans="1:36" s="19" customFormat="1" ht="16.5" customHeight="1" x14ac:dyDescent="0.25">
      <c r="A9" s="111"/>
      <c r="B9" s="111"/>
      <c r="C9" s="11" t="s">
        <v>4</v>
      </c>
      <c r="D9" s="47">
        <f>D13+D17+D25+D33+D45+D21+D41+D49+D29+D57+D61+D37+D53</f>
        <v>21716006.199999999</v>
      </c>
      <c r="E9" s="47">
        <f t="shared" ref="E9:F9" si="1">E13+E17+E25+E33+E45+E21+E41+E49+E29+E57+E61+E37+E53</f>
        <v>19756908.609999999</v>
      </c>
      <c r="F9" s="47">
        <f t="shared" si="1"/>
        <v>19553410.359999999</v>
      </c>
      <c r="G9" s="103"/>
    </row>
    <row r="10" spans="1:36" s="19" customFormat="1" ht="30" customHeight="1" x14ac:dyDescent="0.25">
      <c r="A10" s="111"/>
      <c r="B10" s="111"/>
      <c r="C10" s="11" t="s">
        <v>5</v>
      </c>
      <c r="D10" s="47">
        <f>D14+D18+D22+D26+D30+D42+D50+D46+D58</f>
        <v>0</v>
      </c>
      <c r="E10" s="47">
        <f t="shared" ref="E10:F10" si="2">E14+E18+E22+E26+E30+E42+E50+E46+E58</f>
        <v>0</v>
      </c>
      <c r="F10" s="47">
        <f t="shared" si="2"/>
        <v>0</v>
      </c>
      <c r="G10" s="103"/>
    </row>
    <row r="11" spans="1:36" s="19" customFormat="1" ht="32.25" customHeight="1" x14ac:dyDescent="0.25">
      <c r="A11" s="111"/>
      <c r="B11" s="111"/>
      <c r="C11" s="11" t="s">
        <v>6</v>
      </c>
      <c r="D11" s="47">
        <f>D8+D9+D10</f>
        <v>25229730.850000001</v>
      </c>
      <c r="E11" s="47">
        <f t="shared" ref="E11:F11" si="3">E8+E9+E10</f>
        <v>24959058.460000001</v>
      </c>
      <c r="F11" s="47">
        <f t="shared" si="3"/>
        <v>26063598.119999997</v>
      </c>
      <c r="G11" s="103"/>
      <c r="L11" s="20"/>
    </row>
    <row r="12" spans="1:36" s="21" customFormat="1" ht="15.75" customHeight="1" x14ac:dyDescent="0.25">
      <c r="A12" s="68" t="s">
        <v>17</v>
      </c>
      <c r="B12" s="68" t="s">
        <v>12</v>
      </c>
      <c r="C12" s="12" t="s">
        <v>3</v>
      </c>
      <c r="D12" s="51">
        <v>0</v>
      </c>
      <c r="E12" s="51">
        <v>0</v>
      </c>
      <c r="F12" s="51">
        <v>0</v>
      </c>
      <c r="G12" s="81"/>
    </row>
    <row r="13" spans="1:36" s="21" customFormat="1" x14ac:dyDescent="0.25">
      <c r="A13" s="68"/>
      <c r="B13" s="68"/>
      <c r="C13" s="12" t="s">
        <v>4</v>
      </c>
      <c r="D13" s="49">
        <v>1636086</v>
      </c>
      <c r="E13" s="49">
        <v>1636086</v>
      </c>
      <c r="F13" s="49">
        <v>1636086</v>
      </c>
      <c r="G13" s="81"/>
    </row>
    <row r="14" spans="1:36" s="21" customFormat="1" ht="31.5" x14ac:dyDescent="0.25">
      <c r="A14" s="68"/>
      <c r="B14" s="68"/>
      <c r="C14" s="12" t="s">
        <v>5</v>
      </c>
      <c r="D14" s="51">
        <v>0</v>
      </c>
      <c r="E14" s="51">
        <v>0</v>
      </c>
      <c r="F14" s="51">
        <v>0</v>
      </c>
      <c r="G14" s="81"/>
    </row>
    <row r="15" spans="1:36" s="21" customFormat="1" ht="30.75" customHeight="1" x14ac:dyDescent="0.25">
      <c r="A15" s="68"/>
      <c r="B15" s="68"/>
      <c r="C15" s="17" t="s">
        <v>11</v>
      </c>
      <c r="D15" s="51">
        <f>D12+D13+D14</f>
        <v>1636086</v>
      </c>
      <c r="E15" s="51">
        <f>E12+E13+E14</f>
        <v>1636086</v>
      </c>
      <c r="F15" s="51">
        <f>F12+F13+F14</f>
        <v>1636086</v>
      </c>
      <c r="G15" s="81"/>
    </row>
    <row r="16" spans="1:36" s="23" customFormat="1" ht="15.75" customHeight="1" x14ac:dyDescent="0.25">
      <c r="A16" s="72" t="s">
        <v>18</v>
      </c>
      <c r="B16" s="68" t="s">
        <v>12</v>
      </c>
      <c r="C16" s="17" t="s">
        <v>3</v>
      </c>
      <c r="D16" s="51">
        <v>0</v>
      </c>
      <c r="E16" s="51">
        <v>0</v>
      </c>
      <c r="F16" s="51">
        <v>0</v>
      </c>
      <c r="G16" s="89" t="s">
        <v>34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</row>
    <row r="17" spans="1:36" s="23" customFormat="1" x14ac:dyDescent="0.25">
      <c r="A17" s="73"/>
      <c r="B17" s="68"/>
      <c r="C17" s="17" t="s">
        <v>4</v>
      </c>
      <c r="D17" s="49">
        <v>13348123</v>
      </c>
      <c r="E17" s="66">
        <v>12785251.82</v>
      </c>
      <c r="F17" s="49">
        <v>12541971</v>
      </c>
      <c r="G17" s="90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</row>
    <row r="18" spans="1:36" s="23" customFormat="1" ht="31.5" x14ac:dyDescent="0.25">
      <c r="A18" s="73"/>
      <c r="B18" s="68"/>
      <c r="C18" s="17" t="s">
        <v>5</v>
      </c>
      <c r="D18" s="51">
        <v>0</v>
      </c>
      <c r="E18" s="51">
        <v>0</v>
      </c>
      <c r="F18" s="51">
        <v>0</v>
      </c>
      <c r="G18" s="90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</row>
    <row r="19" spans="1:36" s="23" customFormat="1" ht="36.75" customHeight="1" x14ac:dyDescent="0.25">
      <c r="A19" s="74"/>
      <c r="B19" s="68"/>
      <c r="C19" s="17" t="s">
        <v>11</v>
      </c>
      <c r="D19" s="51">
        <f>D16+D17+D18</f>
        <v>13348123</v>
      </c>
      <c r="E19" s="51">
        <f>E16+E17+E18</f>
        <v>12785251.82</v>
      </c>
      <c r="F19" s="51">
        <f>F16+F17+F18</f>
        <v>12541971</v>
      </c>
      <c r="G19" s="9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</row>
    <row r="20" spans="1:36" s="23" customFormat="1" ht="71.25" customHeight="1" x14ac:dyDescent="0.25">
      <c r="A20" s="72" t="s">
        <v>19</v>
      </c>
      <c r="B20" s="68" t="s">
        <v>12</v>
      </c>
      <c r="C20" s="17" t="s">
        <v>3</v>
      </c>
      <c r="D20" s="51">
        <v>1194672</v>
      </c>
      <c r="E20" s="51">
        <v>1194672</v>
      </c>
      <c r="F20" s="51">
        <v>1194672</v>
      </c>
      <c r="G20" s="89" t="s">
        <v>30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</row>
    <row r="21" spans="1:36" s="23" customFormat="1" ht="50.25" customHeight="1" x14ac:dyDescent="0.25">
      <c r="A21" s="73"/>
      <c r="B21" s="68"/>
      <c r="C21" s="17" t="s">
        <v>4</v>
      </c>
      <c r="D21" s="51">
        <v>0</v>
      </c>
      <c r="E21" s="51">
        <v>0</v>
      </c>
      <c r="F21" s="51">
        <v>0</v>
      </c>
      <c r="G21" s="90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</row>
    <row r="22" spans="1:36" s="23" customFormat="1" ht="29.25" customHeight="1" x14ac:dyDescent="0.25">
      <c r="A22" s="73"/>
      <c r="B22" s="68"/>
      <c r="C22" s="17" t="s">
        <v>5</v>
      </c>
      <c r="D22" s="51">
        <v>0</v>
      </c>
      <c r="E22" s="51">
        <v>0</v>
      </c>
      <c r="F22" s="51">
        <v>0</v>
      </c>
      <c r="G22" s="90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</row>
    <row r="23" spans="1:36" s="23" customFormat="1" ht="38.25" customHeight="1" x14ac:dyDescent="0.25">
      <c r="A23" s="74"/>
      <c r="B23" s="68"/>
      <c r="C23" s="17" t="s">
        <v>11</v>
      </c>
      <c r="D23" s="51">
        <f>D20+D21+D22</f>
        <v>1194672</v>
      </c>
      <c r="E23" s="51">
        <f>E20+E21+E22</f>
        <v>1194672</v>
      </c>
      <c r="F23" s="51">
        <f>F20+F21+F22</f>
        <v>1194672</v>
      </c>
      <c r="G23" s="9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</row>
    <row r="24" spans="1:36" s="23" customFormat="1" ht="50.25" customHeight="1" x14ac:dyDescent="0.25">
      <c r="A24" s="72" t="s">
        <v>37</v>
      </c>
      <c r="B24" s="68" t="s">
        <v>12</v>
      </c>
      <c r="C24" s="17" t="s">
        <v>3</v>
      </c>
      <c r="D24" s="54">
        <v>447100.85</v>
      </c>
      <c r="E24" s="54">
        <v>447100.85</v>
      </c>
      <c r="F24" s="54">
        <v>447100.85</v>
      </c>
      <c r="G24" s="89" t="s">
        <v>48</v>
      </c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</row>
    <row r="25" spans="1:36" s="23" customFormat="1" ht="51" customHeight="1" x14ac:dyDescent="0.25">
      <c r="A25" s="73"/>
      <c r="B25" s="68"/>
      <c r="C25" s="17" t="s">
        <v>4</v>
      </c>
      <c r="D25" s="51">
        <v>0</v>
      </c>
      <c r="E25" s="51">
        <v>0</v>
      </c>
      <c r="F25" s="51">
        <v>0</v>
      </c>
      <c r="G25" s="90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</row>
    <row r="26" spans="1:36" s="23" customFormat="1" ht="62.25" customHeight="1" x14ac:dyDescent="0.25">
      <c r="A26" s="73"/>
      <c r="B26" s="68"/>
      <c r="C26" s="17" t="s">
        <v>5</v>
      </c>
      <c r="D26" s="51">
        <v>0</v>
      </c>
      <c r="E26" s="51">
        <v>0</v>
      </c>
      <c r="F26" s="51">
        <v>0</v>
      </c>
      <c r="G26" s="90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</row>
    <row r="27" spans="1:36" s="23" customFormat="1" ht="57.75" customHeight="1" x14ac:dyDescent="0.25">
      <c r="A27" s="74"/>
      <c r="B27" s="68"/>
      <c r="C27" s="17" t="s">
        <v>7</v>
      </c>
      <c r="D27" s="51">
        <f>D24+D25+D26</f>
        <v>447100.85</v>
      </c>
      <c r="E27" s="51">
        <f>E24+E25+E26</f>
        <v>447100.85</v>
      </c>
      <c r="F27" s="51">
        <f>F24+F25+F26</f>
        <v>447100.85</v>
      </c>
      <c r="G27" s="9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</row>
    <row r="28" spans="1:36" s="23" customFormat="1" ht="24.75" customHeight="1" x14ac:dyDescent="0.25">
      <c r="A28" s="72" t="s">
        <v>73</v>
      </c>
      <c r="B28" s="68" t="s">
        <v>12</v>
      </c>
      <c r="C28" s="17" t="s">
        <v>3</v>
      </c>
      <c r="D28" s="53">
        <v>298618</v>
      </c>
      <c r="E28" s="53">
        <v>298618</v>
      </c>
      <c r="F28" s="53">
        <v>298618</v>
      </c>
      <c r="G28" s="89" t="s">
        <v>30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</row>
    <row r="29" spans="1:36" s="23" customFormat="1" ht="23.25" customHeight="1" x14ac:dyDescent="0.25">
      <c r="A29" s="73"/>
      <c r="B29" s="68"/>
      <c r="C29" s="17" t="s">
        <v>4</v>
      </c>
      <c r="D29" s="51">
        <v>0</v>
      </c>
      <c r="E29" s="51">
        <v>0</v>
      </c>
      <c r="F29" s="51">
        <v>0</v>
      </c>
      <c r="G29" s="90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</row>
    <row r="30" spans="1:36" s="23" customFormat="1" ht="29.25" customHeight="1" x14ac:dyDescent="0.25">
      <c r="A30" s="73"/>
      <c r="B30" s="68"/>
      <c r="C30" s="17" t="s">
        <v>5</v>
      </c>
      <c r="D30" s="51">
        <v>0</v>
      </c>
      <c r="E30" s="51">
        <v>0</v>
      </c>
      <c r="F30" s="51">
        <v>0</v>
      </c>
      <c r="G30" s="90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</row>
    <row r="31" spans="1:36" s="23" customFormat="1" ht="33" customHeight="1" x14ac:dyDescent="0.25">
      <c r="A31" s="74"/>
      <c r="B31" s="68"/>
      <c r="C31" s="17" t="s">
        <v>7</v>
      </c>
      <c r="D31" s="51">
        <f>D28+D29+D30</f>
        <v>298618</v>
      </c>
      <c r="E31" s="51">
        <f>E28+E29+E30</f>
        <v>298618</v>
      </c>
      <c r="F31" s="51">
        <f>F28+F29+F30</f>
        <v>298618</v>
      </c>
      <c r="G31" s="91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</row>
    <row r="32" spans="1:36" s="23" customFormat="1" ht="15.75" customHeight="1" x14ac:dyDescent="0.25">
      <c r="A32" s="72" t="s">
        <v>20</v>
      </c>
      <c r="B32" s="68" t="s">
        <v>12</v>
      </c>
      <c r="C32" s="17" t="s">
        <v>3</v>
      </c>
      <c r="D32" s="54">
        <v>0</v>
      </c>
      <c r="E32" s="54">
        <v>0</v>
      </c>
      <c r="F32" s="54">
        <v>0</v>
      </c>
      <c r="G32" s="81" t="s">
        <v>30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 s="23" customFormat="1" x14ac:dyDescent="0.25">
      <c r="A33" s="73"/>
      <c r="B33" s="68"/>
      <c r="C33" s="17" t="s">
        <v>4</v>
      </c>
      <c r="D33" s="51">
        <v>0</v>
      </c>
      <c r="E33" s="51">
        <v>0</v>
      </c>
      <c r="F33" s="51">
        <v>0</v>
      </c>
      <c r="G33" s="81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</row>
    <row r="34" spans="1:36" s="23" customFormat="1" ht="31.5" x14ac:dyDescent="0.25">
      <c r="A34" s="73"/>
      <c r="B34" s="68"/>
      <c r="C34" s="17" t="s">
        <v>5</v>
      </c>
      <c r="D34" s="51">
        <v>0</v>
      </c>
      <c r="E34" s="51">
        <v>0</v>
      </c>
      <c r="F34" s="51">
        <v>0</v>
      </c>
      <c r="G34" s="81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</row>
    <row r="35" spans="1:36" s="23" customFormat="1" ht="31.5" customHeight="1" x14ac:dyDescent="0.25">
      <c r="A35" s="74"/>
      <c r="B35" s="68"/>
      <c r="C35" s="17" t="s">
        <v>11</v>
      </c>
      <c r="D35" s="51">
        <f>D32+D33+D34</f>
        <v>0</v>
      </c>
      <c r="E35" s="51">
        <f>E32+E33+E34</f>
        <v>0</v>
      </c>
      <c r="F35" s="51">
        <f>F32+F33+F34</f>
        <v>0</v>
      </c>
      <c r="G35" s="81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</row>
    <row r="36" spans="1:36" s="23" customFormat="1" ht="26.25" customHeight="1" x14ac:dyDescent="0.25">
      <c r="A36" s="72" t="s">
        <v>96</v>
      </c>
      <c r="B36" s="68" t="s">
        <v>12</v>
      </c>
      <c r="C36" s="17" t="s">
        <v>3</v>
      </c>
      <c r="D36" s="49">
        <v>3156</v>
      </c>
      <c r="E36" s="49">
        <v>3277</v>
      </c>
      <c r="F36" s="49">
        <v>25012</v>
      </c>
      <c r="G36" s="81" t="s">
        <v>95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</row>
    <row r="37" spans="1:36" s="23" customFormat="1" ht="19.5" customHeight="1" x14ac:dyDescent="0.25">
      <c r="A37" s="73"/>
      <c r="B37" s="68"/>
      <c r="C37" s="17" t="s">
        <v>4</v>
      </c>
      <c r="D37" s="51">
        <v>0</v>
      </c>
      <c r="E37" s="51">
        <v>0</v>
      </c>
      <c r="F37" s="51">
        <v>0</v>
      </c>
      <c r="G37" s="81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</row>
    <row r="38" spans="1:36" s="23" customFormat="1" ht="31.5" x14ac:dyDescent="0.25">
      <c r="A38" s="73"/>
      <c r="B38" s="68"/>
      <c r="C38" s="17" t="s">
        <v>5</v>
      </c>
      <c r="D38" s="51">
        <v>0</v>
      </c>
      <c r="E38" s="51">
        <v>0</v>
      </c>
      <c r="F38" s="51">
        <v>0</v>
      </c>
      <c r="G38" s="81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</row>
    <row r="39" spans="1:36" s="23" customFormat="1" ht="31.5" x14ac:dyDescent="0.25">
      <c r="A39" s="74"/>
      <c r="B39" s="68"/>
      <c r="C39" s="17" t="s">
        <v>11</v>
      </c>
      <c r="D39" s="51">
        <f>D36+D37+D38</f>
        <v>3156</v>
      </c>
      <c r="E39" s="51">
        <f>E36+E37+E38</f>
        <v>3277</v>
      </c>
      <c r="F39" s="51">
        <f>F36+F37+F38</f>
        <v>25012</v>
      </c>
      <c r="G39" s="81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</row>
    <row r="40" spans="1:36" s="23" customFormat="1" ht="23.25" customHeight="1" x14ac:dyDescent="0.25">
      <c r="A40" s="72" t="s">
        <v>69</v>
      </c>
      <c r="B40" s="68" t="s">
        <v>67</v>
      </c>
      <c r="C40" s="17" t="s">
        <v>3</v>
      </c>
      <c r="D40" s="51">
        <v>0</v>
      </c>
      <c r="E40" s="51">
        <v>0</v>
      </c>
      <c r="F40" s="51">
        <v>0</v>
      </c>
      <c r="G40" s="89" t="s">
        <v>31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</row>
    <row r="41" spans="1:36" s="23" customFormat="1" ht="15.75" customHeight="1" x14ac:dyDescent="0.25">
      <c r="A41" s="73"/>
      <c r="B41" s="68"/>
      <c r="C41" s="17" t="s">
        <v>4</v>
      </c>
      <c r="D41" s="53">
        <v>515834</v>
      </c>
      <c r="E41" s="53">
        <v>347418</v>
      </c>
      <c r="F41" s="53">
        <v>347418</v>
      </c>
      <c r="G41" s="90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</row>
    <row r="42" spans="1:36" s="23" customFormat="1" ht="33" customHeight="1" x14ac:dyDescent="0.25">
      <c r="A42" s="73"/>
      <c r="B42" s="68"/>
      <c r="C42" s="17" t="s">
        <v>5</v>
      </c>
      <c r="D42" s="51">
        <v>0</v>
      </c>
      <c r="E42" s="51">
        <v>0</v>
      </c>
      <c r="F42" s="51">
        <v>0</v>
      </c>
      <c r="G42" s="90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</row>
    <row r="43" spans="1:36" s="23" customFormat="1" ht="98.25" customHeight="1" x14ac:dyDescent="0.25">
      <c r="A43" s="74"/>
      <c r="B43" s="68"/>
      <c r="C43" s="17" t="s">
        <v>11</v>
      </c>
      <c r="D43" s="51">
        <f>D40+D41+D42</f>
        <v>515834</v>
      </c>
      <c r="E43" s="51">
        <f>E40+E41+E42</f>
        <v>347418</v>
      </c>
      <c r="F43" s="51">
        <f>F40+F41+F42</f>
        <v>347418</v>
      </c>
      <c r="G43" s="91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</row>
    <row r="44" spans="1:36" s="23" customFormat="1" ht="41.25" customHeight="1" x14ac:dyDescent="0.25">
      <c r="A44" s="72" t="s">
        <v>68</v>
      </c>
      <c r="B44" s="68" t="s">
        <v>65</v>
      </c>
      <c r="C44" s="17" t="s">
        <v>3</v>
      </c>
      <c r="D44" s="51">
        <v>0</v>
      </c>
      <c r="E44" s="51">
        <v>0</v>
      </c>
      <c r="F44" s="51">
        <v>0</v>
      </c>
      <c r="G44" s="89" t="s">
        <v>33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</row>
    <row r="45" spans="1:36" s="23" customFormat="1" ht="34.5" customHeight="1" x14ac:dyDescent="0.25">
      <c r="A45" s="73"/>
      <c r="B45" s="68"/>
      <c r="C45" s="17" t="s">
        <v>4</v>
      </c>
      <c r="D45" s="53">
        <v>2672730</v>
      </c>
      <c r="E45" s="53">
        <v>2239375</v>
      </c>
      <c r="F45" s="53">
        <v>2239375</v>
      </c>
      <c r="G45" s="90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</row>
    <row r="46" spans="1:36" s="23" customFormat="1" ht="42.75" customHeight="1" x14ac:dyDescent="0.25">
      <c r="A46" s="73"/>
      <c r="B46" s="68"/>
      <c r="C46" s="17" t="s">
        <v>5</v>
      </c>
      <c r="D46" s="51">
        <v>0</v>
      </c>
      <c r="E46" s="51">
        <v>0</v>
      </c>
      <c r="F46" s="51">
        <v>0</v>
      </c>
      <c r="G46" s="90"/>
      <c r="H46" s="22"/>
      <c r="I46" s="22"/>
      <c r="J46" s="22"/>
      <c r="K46" s="22"/>
      <c r="L46" s="22" t="s">
        <v>62</v>
      </c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</row>
    <row r="47" spans="1:36" s="23" customFormat="1" ht="42.75" customHeight="1" x14ac:dyDescent="0.25">
      <c r="A47" s="74"/>
      <c r="B47" s="68"/>
      <c r="C47" s="17" t="s">
        <v>11</v>
      </c>
      <c r="D47" s="51">
        <f>D44+D45+D46</f>
        <v>2672730</v>
      </c>
      <c r="E47" s="51">
        <f>E44+E45+E46</f>
        <v>2239375</v>
      </c>
      <c r="F47" s="51">
        <f>F44+F45+F46</f>
        <v>2239375</v>
      </c>
      <c r="G47" s="91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</row>
    <row r="48" spans="1:36" s="23" customFormat="1" ht="24" customHeight="1" x14ac:dyDescent="0.25">
      <c r="A48" s="72" t="s">
        <v>52</v>
      </c>
      <c r="B48" s="68" t="s">
        <v>54</v>
      </c>
      <c r="C48" s="17" t="s">
        <v>3</v>
      </c>
      <c r="D48" s="51">
        <v>0</v>
      </c>
      <c r="E48" s="51">
        <v>0</v>
      </c>
      <c r="F48" s="51">
        <v>0</v>
      </c>
      <c r="G48" s="81" t="s">
        <v>53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</row>
    <row r="49" spans="1:36" s="23" customFormat="1" ht="25.5" customHeight="1" x14ac:dyDescent="0.25">
      <c r="A49" s="73"/>
      <c r="B49" s="68"/>
      <c r="C49" s="17" t="s">
        <v>4</v>
      </c>
      <c r="D49" s="53">
        <v>3490671</v>
      </c>
      <c r="E49" s="53">
        <v>2648000</v>
      </c>
      <c r="F49" s="53">
        <v>2648000</v>
      </c>
      <c r="G49" s="81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</row>
    <row r="50" spans="1:36" s="23" customFormat="1" ht="31.5" customHeight="1" x14ac:dyDescent="0.25">
      <c r="A50" s="73"/>
      <c r="B50" s="68"/>
      <c r="C50" s="17" t="s">
        <v>5</v>
      </c>
      <c r="D50" s="51">
        <v>0</v>
      </c>
      <c r="E50" s="51">
        <v>0</v>
      </c>
      <c r="F50" s="51">
        <v>0</v>
      </c>
      <c r="G50" s="81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</row>
    <row r="51" spans="1:36" s="23" customFormat="1" ht="34.5" customHeight="1" x14ac:dyDescent="0.25">
      <c r="A51" s="74"/>
      <c r="B51" s="68"/>
      <c r="C51" s="17" t="s">
        <v>11</v>
      </c>
      <c r="D51" s="51">
        <f>D48+D49+D50</f>
        <v>3490671</v>
      </c>
      <c r="E51" s="51">
        <f>E48+E49+E50</f>
        <v>2648000</v>
      </c>
      <c r="F51" s="51">
        <f>F48+F49+F50</f>
        <v>2648000</v>
      </c>
      <c r="G51" s="81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</row>
    <row r="52" spans="1:36" s="23" customFormat="1" ht="21.75" customHeight="1" x14ac:dyDescent="0.25">
      <c r="A52" s="112" t="s">
        <v>122</v>
      </c>
      <c r="B52" s="100" t="s">
        <v>54</v>
      </c>
      <c r="C52" s="43" t="s">
        <v>3</v>
      </c>
      <c r="D52" s="51">
        <v>0</v>
      </c>
      <c r="E52" s="51">
        <v>0</v>
      </c>
      <c r="F52" s="51">
        <v>0</v>
      </c>
      <c r="G52" s="120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</row>
    <row r="53" spans="1:36" s="23" customFormat="1" ht="21.75" customHeight="1" x14ac:dyDescent="0.25">
      <c r="A53" s="113"/>
      <c r="B53" s="100"/>
      <c r="C53" s="43" t="s">
        <v>4</v>
      </c>
      <c r="D53" s="51">
        <v>4000</v>
      </c>
      <c r="E53" s="51">
        <v>0</v>
      </c>
      <c r="F53" s="51">
        <v>0</v>
      </c>
      <c r="G53" s="121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</row>
    <row r="54" spans="1:36" s="23" customFormat="1" ht="33" customHeight="1" x14ac:dyDescent="0.25">
      <c r="A54" s="113"/>
      <c r="B54" s="100"/>
      <c r="C54" s="43" t="s">
        <v>5</v>
      </c>
      <c r="D54" s="51">
        <v>0</v>
      </c>
      <c r="E54" s="51">
        <v>0</v>
      </c>
      <c r="F54" s="51">
        <v>0</v>
      </c>
      <c r="G54" s="121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</row>
    <row r="55" spans="1:36" s="23" customFormat="1" ht="39" customHeight="1" x14ac:dyDescent="0.25">
      <c r="A55" s="114"/>
      <c r="B55" s="100"/>
      <c r="C55" s="43" t="s">
        <v>11</v>
      </c>
      <c r="D55" s="51">
        <f>D52+D53+D54</f>
        <v>4000</v>
      </c>
      <c r="E55" s="51">
        <f t="shared" ref="E55:F55" si="4">E52+E53+E54</f>
        <v>0</v>
      </c>
      <c r="F55" s="51">
        <f t="shared" si="4"/>
        <v>0</v>
      </c>
      <c r="G55" s="1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</row>
    <row r="56" spans="1:36" s="23" customFormat="1" ht="30.75" customHeight="1" x14ac:dyDescent="0.25">
      <c r="A56" s="75" t="s">
        <v>104</v>
      </c>
      <c r="B56" s="116" t="s">
        <v>12</v>
      </c>
      <c r="C56" s="17" t="s">
        <v>126</v>
      </c>
      <c r="D56" s="51">
        <v>0</v>
      </c>
      <c r="E56" s="51">
        <f>2997803.44+260678.56</f>
        <v>3258482</v>
      </c>
      <c r="F56" s="51">
        <f>3351380.6+291424.4</f>
        <v>3642805</v>
      </c>
      <c r="G56" s="89" t="s">
        <v>64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</row>
    <row r="57" spans="1:36" s="23" customFormat="1" ht="21" customHeight="1" x14ac:dyDescent="0.25">
      <c r="A57" s="76"/>
      <c r="B57" s="116"/>
      <c r="C57" s="17" t="s">
        <v>4</v>
      </c>
      <c r="D57" s="51">
        <v>0</v>
      </c>
      <c r="E57" s="51">
        <v>100777.79</v>
      </c>
      <c r="F57" s="50">
        <v>112664.07</v>
      </c>
      <c r="G57" s="90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</row>
    <row r="58" spans="1:36" s="23" customFormat="1" ht="31.5" customHeight="1" x14ac:dyDescent="0.25">
      <c r="A58" s="76"/>
      <c r="B58" s="116"/>
      <c r="C58" s="17" t="s">
        <v>5</v>
      </c>
      <c r="D58" s="51">
        <v>0</v>
      </c>
      <c r="E58" s="51">
        <v>0</v>
      </c>
      <c r="F58" s="51">
        <v>0</v>
      </c>
      <c r="G58" s="90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</row>
    <row r="59" spans="1:36" s="23" customFormat="1" ht="33" customHeight="1" x14ac:dyDescent="0.25">
      <c r="A59" s="77"/>
      <c r="B59" s="116"/>
      <c r="C59" s="17" t="s">
        <v>11</v>
      </c>
      <c r="D59" s="51">
        <f>D56+D57+D58</f>
        <v>0</v>
      </c>
      <c r="E59" s="51">
        <f t="shared" ref="E59:F59" si="5">E56+E57+E58</f>
        <v>3359259.79</v>
      </c>
      <c r="F59" s="51">
        <f t="shared" si="5"/>
        <v>3755469.07</v>
      </c>
      <c r="G59" s="91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</row>
    <row r="60" spans="1:36" s="23" customFormat="1" ht="34.5" customHeight="1" x14ac:dyDescent="0.25">
      <c r="A60" s="75" t="s">
        <v>105</v>
      </c>
      <c r="B60" s="75" t="str">
        <f t="shared" ref="B60" si="6">$B$56</f>
        <v>Администрация города Фокино</v>
      </c>
      <c r="C60" s="17" t="s">
        <v>72</v>
      </c>
      <c r="D60" s="56">
        <v>1570177.8</v>
      </c>
      <c r="E60" s="56">
        <v>0</v>
      </c>
      <c r="F60" s="56">
        <v>901979.91</v>
      </c>
      <c r="G60" s="120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</row>
    <row r="61" spans="1:36" s="23" customFormat="1" ht="20.25" customHeight="1" x14ac:dyDescent="0.25">
      <c r="A61" s="76"/>
      <c r="B61" s="76"/>
      <c r="C61" s="17" t="str">
        <f t="shared" ref="C61:C63" si="7">C57</f>
        <v>местные бюджеты</v>
      </c>
      <c r="D61" s="56">
        <v>48562.2</v>
      </c>
      <c r="E61" s="56">
        <v>0</v>
      </c>
      <c r="F61" s="56">
        <v>27896.29</v>
      </c>
      <c r="G61" s="121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</row>
    <row r="62" spans="1:36" s="23" customFormat="1" ht="32.25" customHeight="1" x14ac:dyDescent="0.25">
      <c r="A62" s="76"/>
      <c r="B62" s="76"/>
      <c r="C62" s="17" t="str">
        <f t="shared" si="7"/>
        <v>внебюджетные источники</v>
      </c>
      <c r="D62" s="56">
        <v>0</v>
      </c>
      <c r="E62" s="56">
        <v>0</v>
      </c>
      <c r="F62" s="56">
        <v>0</v>
      </c>
      <c r="G62" s="121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</row>
    <row r="63" spans="1:36" s="23" customFormat="1" ht="33.75" customHeight="1" x14ac:dyDescent="0.25">
      <c r="A63" s="77"/>
      <c r="B63" s="77"/>
      <c r="C63" s="17" t="str">
        <f t="shared" si="7"/>
        <v>Итого по  мероприятию:</v>
      </c>
      <c r="D63" s="56">
        <f>D60+D61+D62</f>
        <v>1618740</v>
      </c>
      <c r="E63" s="56">
        <f t="shared" ref="E63:F63" si="8">E60+E61+E62</f>
        <v>0</v>
      </c>
      <c r="F63" s="56">
        <f t="shared" si="8"/>
        <v>929876.20000000007</v>
      </c>
      <c r="G63" s="121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</row>
    <row r="64" spans="1:36" s="23" customFormat="1" ht="32.25" customHeight="1" x14ac:dyDescent="0.25">
      <c r="A64" s="115" t="s">
        <v>114</v>
      </c>
      <c r="B64" s="81"/>
      <c r="C64" s="11" t="s">
        <v>72</v>
      </c>
      <c r="D64" s="61">
        <f>D68+D72+D76+D80</f>
        <v>0</v>
      </c>
      <c r="E64" s="61">
        <f t="shared" ref="E64:F64" si="9">E68+E72+E76+E80</f>
        <v>0</v>
      </c>
      <c r="F64" s="61">
        <f t="shared" si="9"/>
        <v>0</v>
      </c>
      <c r="G64" s="25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</row>
    <row r="65" spans="1:36" s="23" customFormat="1" ht="21.75" customHeight="1" x14ac:dyDescent="0.25">
      <c r="A65" s="115"/>
      <c r="B65" s="81"/>
      <c r="C65" s="11" t="s">
        <v>4</v>
      </c>
      <c r="D65" s="61">
        <f>D69+D73+D77+D81</f>
        <v>340436</v>
      </c>
      <c r="E65" s="61">
        <f t="shared" ref="E65:F65" si="10">E69+E73+E77+E81</f>
        <v>0</v>
      </c>
      <c r="F65" s="61">
        <f t="shared" si="10"/>
        <v>0</v>
      </c>
      <c r="G65" s="25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</row>
    <row r="66" spans="1:36" s="23" customFormat="1" ht="31.5" customHeight="1" x14ac:dyDescent="0.25">
      <c r="A66" s="115"/>
      <c r="B66" s="81"/>
      <c r="C66" s="11" t="s">
        <v>5</v>
      </c>
      <c r="D66" s="61">
        <f>D70+D74+D78+D82</f>
        <v>0</v>
      </c>
      <c r="E66" s="61">
        <f t="shared" ref="E66:F66" si="11">E70+E74+E78+E82</f>
        <v>0</v>
      </c>
      <c r="F66" s="61">
        <f t="shared" si="11"/>
        <v>0</v>
      </c>
      <c r="G66" s="25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</row>
    <row r="67" spans="1:36" s="23" customFormat="1" ht="33" customHeight="1" x14ac:dyDescent="0.25">
      <c r="A67" s="115"/>
      <c r="B67" s="81"/>
      <c r="C67" s="11" t="s">
        <v>7</v>
      </c>
      <c r="D67" s="61">
        <f>D64+D65+D66</f>
        <v>340436</v>
      </c>
      <c r="E67" s="61">
        <f>E64+E65+E66</f>
        <v>0</v>
      </c>
      <c r="F67" s="61">
        <f>F64+F65+F66</f>
        <v>0</v>
      </c>
      <c r="G67" s="25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</row>
    <row r="68" spans="1:36" s="23" customFormat="1" ht="30.75" customHeight="1" x14ac:dyDescent="0.25">
      <c r="A68" s="72" t="s">
        <v>106</v>
      </c>
      <c r="B68" s="72" t="s">
        <v>12</v>
      </c>
      <c r="C68" s="12" t="s">
        <v>72</v>
      </c>
      <c r="D68" s="56">
        <v>0</v>
      </c>
      <c r="E68" s="56">
        <v>0</v>
      </c>
      <c r="F68" s="56">
        <v>0</v>
      </c>
      <c r="G68" s="88" t="s">
        <v>99</v>
      </c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</row>
    <row r="69" spans="1:36" s="23" customFormat="1" ht="20.25" customHeight="1" x14ac:dyDescent="0.25">
      <c r="A69" s="73"/>
      <c r="B69" s="73"/>
      <c r="C69" s="12" t="s">
        <v>4</v>
      </c>
      <c r="D69" s="56">
        <v>40960</v>
      </c>
      <c r="E69" s="56">
        <v>0</v>
      </c>
      <c r="F69" s="56">
        <v>0</v>
      </c>
      <c r="G69" s="70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</row>
    <row r="70" spans="1:36" s="23" customFormat="1" ht="31.5" customHeight="1" x14ac:dyDescent="0.25">
      <c r="A70" s="73"/>
      <c r="B70" s="73"/>
      <c r="C70" s="12" t="s">
        <v>5</v>
      </c>
      <c r="D70" s="56">
        <v>0</v>
      </c>
      <c r="E70" s="56">
        <v>0</v>
      </c>
      <c r="F70" s="56">
        <v>0</v>
      </c>
      <c r="G70" s="70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</row>
    <row r="71" spans="1:36" s="23" customFormat="1" ht="30.75" customHeight="1" x14ac:dyDescent="0.25">
      <c r="A71" s="74"/>
      <c r="B71" s="74"/>
      <c r="C71" s="13" t="s">
        <v>7</v>
      </c>
      <c r="D71" s="56">
        <f>D68+D69+D70</f>
        <v>40960</v>
      </c>
      <c r="E71" s="56">
        <f t="shared" ref="E71:F71" si="12">E68+E69+E70</f>
        <v>0</v>
      </c>
      <c r="F71" s="56">
        <f t="shared" si="12"/>
        <v>0</v>
      </c>
      <c r="G71" s="71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</row>
    <row r="72" spans="1:36" s="23" customFormat="1" ht="30.75" customHeight="1" x14ac:dyDescent="0.25">
      <c r="A72" s="72" t="s">
        <v>83</v>
      </c>
      <c r="B72" s="72" t="s">
        <v>12</v>
      </c>
      <c r="C72" s="12" t="s">
        <v>72</v>
      </c>
      <c r="D72" s="56">
        <v>0</v>
      </c>
      <c r="E72" s="56">
        <v>0</v>
      </c>
      <c r="F72" s="56">
        <v>0</v>
      </c>
      <c r="G72" s="88" t="s">
        <v>41</v>
      </c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</row>
    <row r="73" spans="1:36" s="23" customFormat="1" ht="23.25" customHeight="1" x14ac:dyDescent="0.25">
      <c r="A73" s="73"/>
      <c r="B73" s="73"/>
      <c r="C73" s="12" t="s">
        <v>4</v>
      </c>
      <c r="D73" s="56">
        <v>240000</v>
      </c>
      <c r="E73" s="56">
        <v>0</v>
      </c>
      <c r="F73" s="56">
        <v>0</v>
      </c>
      <c r="G73" s="70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</row>
    <row r="74" spans="1:36" s="23" customFormat="1" ht="33.75" customHeight="1" x14ac:dyDescent="0.25">
      <c r="A74" s="73"/>
      <c r="B74" s="73"/>
      <c r="C74" s="12" t="s">
        <v>5</v>
      </c>
      <c r="D74" s="56">
        <v>0</v>
      </c>
      <c r="E74" s="56">
        <v>0</v>
      </c>
      <c r="F74" s="56">
        <v>0</v>
      </c>
      <c r="G74" s="70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</row>
    <row r="75" spans="1:36" s="23" customFormat="1" ht="54" customHeight="1" x14ac:dyDescent="0.25">
      <c r="A75" s="74"/>
      <c r="B75" s="74"/>
      <c r="C75" s="13" t="s">
        <v>7</v>
      </c>
      <c r="D75" s="56">
        <f>D72+D73+D74</f>
        <v>240000</v>
      </c>
      <c r="E75" s="56">
        <f t="shared" ref="E75:F75" si="13">E72+E73+E74</f>
        <v>0</v>
      </c>
      <c r="F75" s="56">
        <f t="shared" si="13"/>
        <v>0</v>
      </c>
      <c r="G75" s="71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</row>
    <row r="76" spans="1:36" s="23" customFormat="1" ht="67.5" customHeight="1" x14ac:dyDescent="0.25">
      <c r="A76" s="72" t="s">
        <v>80</v>
      </c>
      <c r="B76" s="72" t="s">
        <v>12</v>
      </c>
      <c r="C76" s="12" t="s">
        <v>72</v>
      </c>
      <c r="D76" s="56">
        <v>0</v>
      </c>
      <c r="E76" s="56">
        <v>0</v>
      </c>
      <c r="F76" s="56">
        <v>0</v>
      </c>
      <c r="G76" s="88" t="s">
        <v>45</v>
      </c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</row>
    <row r="77" spans="1:36" s="23" customFormat="1" ht="57" customHeight="1" x14ac:dyDescent="0.25">
      <c r="A77" s="73"/>
      <c r="B77" s="73"/>
      <c r="C77" s="12" t="s">
        <v>4</v>
      </c>
      <c r="D77" s="56">
        <v>49476</v>
      </c>
      <c r="E77" s="56">
        <v>0</v>
      </c>
      <c r="F77" s="56">
        <v>0</v>
      </c>
      <c r="G77" s="70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</row>
    <row r="78" spans="1:36" s="23" customFormat="1" ht="52.5" customHeight="1" x14ac:dyDescent="0.25">
      <c r="A78" s="73"/>
      <c r="B78" s="73"/>
      <c r="C78" s="12" t="s">
        <v>5</v>
      </c>
      <c r="D78" s="56">
        <v>0</v>
      </c>
      <c r="E78" s="56">
        <v>0</v>
      </c>
      <c r="F78" s="56">
        <v>0</v>
      </c>
      <c r="G78" s="70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</row>
    <row r="79" spans="1:36" s="23" customFormat="1" ht="45.75" customHeight="1" x14ac:dyDescent="0.25">
      <c r="A79" s="74"/>
      <c r="B79" s="74"/>
      <c r="C79" s="13" t="s">
        <v>7</v>
      </c>
      <c r="D79" s="56">
        <f>D76+D77+D78</f>
        <v>49476</v>
      </c>
      <c r="E79" s="56">
        <f>E76+E77+E78</f>
        <v>0</v>
      </c>
      <c r="F79" s="56">
        <f>F76+F77+F78</f>
        <v>0</v>
      </c>
      <c r="G79" s="71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</row>
    <row r="80" spans="1:36" s="23" customFormat="1" ht="28.5" customHeight="1" x14ac:dyDescent="0.25">
      <c r="A80" s="75" t="s">
        <v>88</v>
      </c>
      <c r="B80" s="75" t="s">
        <v>12</v>
      </c>
      <c r="C80" s="36" t="s">
        <v>72</v>
      </c>
      <c r="D80" s="56">
        <v>0</v>
      </c>
      <c r="E80" s="56">
        <v>0</v>
      </c>
      <c r="F80" s="56">
        <v>0</v>
      </c>
      <c r="G80" s="88" t="s">
        <v>82</v>
      </c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</row>
    <row r="81" spans="1:36" s="23" customFormat="1" ht="23.25" customHeight="1" x14ac:dyDescent="0.25">
      <c r="A81" s="76"/>
      <c r="B81" s="76"/>
      <c r="C81" s="36" t="s">
        <v>4</v>
      </c>
      <c r="D81" s="56">
        <v>10000</v>
      </c>
      <c r="E81" s="56">
        <v>0</v>
      </c>
      <c r="F81" s="56">
        <v>0</v>
      </c>
      <c r="G81" s="70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</row>
    <row r="82" spans="1:36" s="23" customFormat="1" ht="30.75" customHeight="1" x14ac:dyDescent="0.25">
      <c r="A82" s="76"/>
      <c r="B82" s="76"/>
      <c r="C82" s="36" t="s">
        <v>5</v>
      </c>
      <c r="D82" s="56">
        <v>0</v>
      </c>
      <c r="E82" s="56">
        <v>0</v>
      </c>
      <c r="F82" s="56">
        <v>0</v>
      </c>
      <c r="G82" s="70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</row>
    <row r="83" spans="1:36" s="23" customFormat="1" ht="34.5" customHeight="1" x14ac:dyDescent="0.25">
      <c r="A83" s="77"/>
      <c r="B83" s="77"/>
      <c r="C83" s="35" t="s">
        <v>7</v>
      </c>
      <c r="D83" s="56">
        <f>D80+D81+D82</f>
        <v>10000</v>
      </c>
      <c r="E83" s="56">
        <f t="shared" ref="E83:F83" si="14">E80+E81+E82</f>
        <v>0</v>
      </c>
      <c r="F83" s="56">
        <f t="shared" si="14"/>
        <v>0</v>
      </c>
      <c r="G83" s="71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</row>
    <row r="84" spans="1:36" s="23" customFormat="1" ht="25.5" customHeight="1" x14ac:dyDescent="0.25">
      <c r="A84" s="92" t="s">
        <v>113</v>
      </c>
      <c r="B84" s="111" t="s">
        <v>12</v>
      </c>
      <c r="C84" s="11" t="s">
        <v>3</v>
      </c>
      <c r="D84" s="47">
        <f>D92+D96+D88+D100</f>
        <v>60398363.480000004</v>
      </c>
      <c r="E84" s="47">
        <f t="shared" ref="E84:F84" si="15">E92+E96+E88+E100</f>
        <v>8124089</v>
      </c>
      <c r="F84" s="47">
        <f t="shared" si="15"/>
        <v>8124089</v>
      </c>
      <c r="G84" s="103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</row>
    <row r="85" spans="1:36" s="23" customFormat="1" ht="21.75" customHeight="1" x14ac:dyDescent="0.25">
      <c r="A85" s="93"/>
      <c r="B85" s="111"/>
      <c r="C85" s="11" t="s">
        <v>4</v>
      </c>
      <c r="D85" s="47">
        <f>D93+D97+D89+D101</f>
        <v>4026699.0700000003</v>
      </c>
      <c r="E85" s="47">
        <f t="shared" ref="E85:F85" si="16">E93+E97+E89+E101</f>
        <v>2373100</v>
      </c>
      <c r="F85" s="47">
        <f t="shared" si="16"/>
        <v>2386600</v>
      </c>
      <c r="G85" s="103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</row>
    <row r="86" spans="1:36" s="23" customFormat="1" ht="33.75" customHeight="1" x14ac:dyDescent="0.25">
      <c r="A86" s="93"/>
      <c r="B86" s="111"/>
      <c r="C86" s="11" t="s">
        <v>5</v>
      </c>
      <c r="D86" s="47">
        <f>D94+D98+D90</f>
        <v>0</v>
      </c>
      <c r="E86" s="47">
        <f t="shared" ref="E86:F86" si="17">E94+E98+E90</f>
        <v>0</v>
      </c>
      <c r="F86" s="47">
        <f t="shared" si="17"/>
        <v>0</v>
      </c>
      <c r="G86" s="103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</row>
    <row r="87" spans="1:36" s="23" customFormat="1" ht="33.75" customHeight="1" x14ac:dyDescent="0.25">
      <c r="A87" s="94"/>
      <c r="B87" s="111"/>
      <c r="C87" s="11" t="s">
        <v>7</v>
      </c>
      <c r="D87" s="47">
        <f>D84+D85+D86</f>
        <v>64425062.550000004</v>
      </c>
      <c r="E87" s="47">
        <f>E84+E85+E86</f>
        <v>10497189</v>
      </c>
      <c r="F87" s="47">
        <f>F84+F85+F86</f>
        <v>10510689</v>
      </c>
      <c r="G87" s="103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</row>
    <row r="88" spans="1:36" s="23" customFormat="1" ht="33.75" customHeight="1" x14ac:dyDescent="0.25">
      <c r="A88" s="72" t="s">
        <v>129</v>
      </c>
      <c r="B88" s="68" t="s">
        <v>12</v>
      </c>
      <c r="C88" s="12" t="s">
        <v>3</v>
      </c>
      <c r="D88" s="54">
        <v>38000000</v>
      </c>
      <c r="E88" s="54">
        <v>0</v>
      </c>
      <c r="F88" s="54">
        <v>0</v>
      </c>
      <c r="G88" s="81" t="s">
        <v>22</v>
      </c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</row>
    <row r="89" spans="1:36" s="23" customFormat="1" ht="38.25" customHeight="1" x14ac:dyDescent="0.25">
      <c r="A89" s="73"/>
      <c r="B89" s="68"/>
      <c r="C89" s="12" t="s">
        <v>4</v>
      </c>
      <c r="D89" s="54">
        <v>383838.38</v>
      </c>
      <c r="E89" s="54">
        <v>0</v>
      </c>
      <c r="F89" s="54">
        <v>0</v>
      </c>
      <c r="G89" s="81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</row>
    <row r="90" spans="1:36" s="23" customFormat="1" ht="33.75" customHeight="1" x14ac:dyDescent="0.25">
      <c r="A90" s="73"/>
      <c r="B90" s="68"/>
      <c r="C90" s="12" t="s">
        <v>5</v>
      </c>
      <c r="D90" s="51">
        <v>0</v>
      </c>
      <c r="E90" s="51">
        <v>0</v>
      </c>
      <c r="F90" s="51">
        <v>0</v>
      </c>
      <c r="G90" s="81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</row>
    <row r="91" spans="1:36" s="23" customFormat="1" ht="132.75" customHeight="1" x14ac:dyDescent="0.25">
      <c r="A91" s="74"/>
      <c r="B91" s="68"/>
      <c r="C91" s="48" t="s">
        <v>7</v>
      </c>
      <c r="D91" s="60">
        <f>D88+D89+D90</f>
        <v>38383838.380000003</v>
      </c>
      <c r="E91" s="60">
        <f>E88+E89+E90</f>
        <v>0</v>
      </c>
      <c r="F91" s="60">
        <f>F88+F89+F90</f>
        <v>0</v>
      </c>
      <c r="G91" s="81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</row>
    <row r="92" spans="1:36" s="23" customFormat="1" ht="20.25" customHeight="1" x14ac:dyDescent="0.25">
      <c r="A92" s="72" t="s">
        <v>21</v>
      </c>
      <c r="B92" s="68" t="s">
        <v>12</v>
      </c>
      <c r="C92" s="12" t="s">
        <v>3</v>
      </c>
      <c r="D92" s="54">
        <v>0</v>
      </c>
      <c r="E92" s="54">
        <v>0</v>
      </c>
      <c r="F92" s="54">
        <v>0</v>
      </c>
      <c r="G92" s="81" t="s">
        <v>22</v>
      </c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</row>
    <row r="93" spans="1:36" s="23" customFormat="1" ht="22.5" customHeight="1" x14ac:dyDescent="0.25">
      <c r="A93" s="73"/>
      <c r="B93" s="68"/>
      <c r="C93" s="12" t="s">
        <v>4</v>
      </c>
      <c r="D93" s="54">
        <v>3250000</v>
      </c>
      <c r="E93" s="49">
        <v>2121839.52</v>
      </c>
      <c r="F93" s="49">
        <v>2135339.52</v>
      </c>
      <c r="G93" s="81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</row>
    <row r="94" spans="1:36" s="23" customFormat="1" ht="33.75" customHeight="1" x14ac:dyDescent="0.25">
      <c r="A94" s="73"/>
      <c r="B94" s="68"/>
      <c r="C94" s="12" t="s">
        <v>5</v>
      </c>
      <c r="D94" s="51">
        <v>0</v>
      </c>
      <c r="E94" s="51">
        <v>0</v>
      </c>
      <c r="F94" s="51">
        <v>0</v>
      </c>
      <c r="G94" s="81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</row>
    <row r="95" spans="1:36" s="23" customFormat="1" ht="31.5" customHeight="1" x14ac:dyDescent="0.25">
      <c r="A95" s="74"/>
      <c r="B95" s="68"/>
      <c r="C95" s="12" t="s">
        <v>7</v>
      </c>
      <c r="D95" s="51">
        <f>D92+D93+D94</f>
        <v>3250000</v>
      </c>
      <c r="E95" s="51">
        <f>E92+E93+E94</f>
        <v>2121839.52</v>
      </c>
      <c r="F95" s="51">
        <f>F92+F93+F94</f>
        <v>2135339.52</v>
      </c>
      <c r="G95" s="81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</row>
    <row r="96" spans="1:36" s="23" customFormat="1" ht="22.5" customHeight="1" x14ac:dyDescent="0.25">
      <c r="A96" s="72" t="s">
        <v>128</v>
      </c>
      <c r="B96" s="72" t="s">
        <v>12</v>
      </c>
      <c r="C96" s="12" t="s">
        <v>3</v>
      </c>
      <c r="D96" s="51">
        <v>8000000</v>
      </c>
      <c r="E96" s="51">
        <v>8124089</v>
      </c>
      <c r="F96" s="51">
        <v>8124089</v>
      </c>
      <c r="G96" s="89" t="s">
        <v>22</v>
      </c>
      <c r="H96" s="22"/>
      <c r="I96" s="22"/>
      <c r="J96" s="22"/>
      <c r="K96" s="26"/>
      <c r="L96" s="27"/>
      <c r="M96" s="27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</row>
    <row r="97" spans="1:36" s="23" customFormat="1" ht="29.25" customHeight="1" x14ac:dyDescent="0.25">
      <c r="A97" s="73"/>
      <c r="B97" s="73"/>
      <c r="C97" s="12" t="s">
        <v>4</v>
      </c>
      <c r="D97" s="51">
        <v>247422.68</v>
      </c>
      <c r="E97" s="51">
        <v>251260.48</v>
      </c>
      <c r="F97" s="51">
        <v>251260.48</v>
      </c>
      <c r="G97" s="90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</row>
    <row r="98" spans="1:36" s="23" customFormat="1" ht="30.75" customHeight="1" x14ac:dyDescent="0.25">
      <c r="A98" s="73"/>
      <c r="B98" s="73"/>
      <c r="C98" s="12" t="s">
        <v>5</v>
      </c>
      <c r="D98" s="51">
        <v>0</v>
      </c>
      <c r="E98" s="51">
        <v>0</v>
      </c>
      <c r="F98" s="51">
        <v>0</v>
      </c>
      <c r="G98" s="90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</row>
    <row r="99" spans="1:36" s="23" customFormat="1" ht="61.5" customHeight="1" x14ac:dyDescent="0.25">
      <c r="A99" s="74"/>
      <c r="B99" s="74"/>
      <c r="C99" s="62" t="s">
        <v>7</v>
      </c>
      <c r="D99" s="60">
        <f>D96+D97+D98</f>
        <v>8247422.6799999997</v>
      </c>
      <c r="E99" s="60">
        <f>E96+E97+E98</f>
        <v>8375349.4800000004</v>
      </c>
      <c r="F99" s="60">
        <f>F96+F97+F98</f>
        <v>8375349.4800000004</v>
      </c>
      <c r="G99" s="91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</row>
    <row r="100" spans="1:36" s="23" customFormat="1" ht="21.75" customHeight="1" x14ac:dyDescent="0.25">
      <c r="A100" s="75" t="s">
        <v>127</v>
      </c>
      <c r="B100" s="72" t="str">
        <f t="shared" ref="B100" si="18">$B$96</f>
        <v>Администрация города Фокино</v>
      </c>
      <c r="C100" s="12" t="str">
        <f t="shared" ref="C100:C103" si="19">C96</f>
        <v>областной бюджет</v>
      </c>
      <c r="D100" s="56">
        <v>14398363.48</v>
      </c>
      <c r="E100" s="56">
        <v>0</v>
      </c>
      <c r="F100" s="56">
        <v>0</v>
      </c>
      <c r="G100" s="89" t="s">
        <v>22</v>
      </c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</row>
    <row r="101" spans="1:36" s="23" customFormat="1" ht="18.75" customHeight="1" x14ac:dyDescent="0.25">
      <c r="A101" s="76"/>
      <c r="B101" s="73"/>
      <c r="C101" s="12" t="str">
        <f t="shared" si="19"/>
        <v>местные бюджеты</v>
      </c>
      <c r="D101" s="56">
        <v>145438.01</v>
      </c>
      <c r="E101" s="56">
        <v>0</v>
      </c>
      <c r="F101" s="56">
        <v>0</v>
      </c>
      <c r="G101" s="90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</row>
    <row r="102" spans="1:36" s="23" customFormat="1" ht="34.5" customHeight="1" x14ac:dyDescent="0.25">
      <c r="A102" s="76"/>
      <c r="B102" s="73"/>
      <c r="C102" s="12" t="str">
        <f t="shared" si="19"/>
        <v>внебюджетные источники</v>
      </c>
      <c r="D102" s="56">
        <v>0</v>
      </c>
      <c r="E102" s="56">
        <v>0</v>
      </c>
      <c r="F102" s="56">
        <v>0</v>
      </c>
      <c r="G102" s="90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</row>
    <row r="103" spans="1:36" s="23" customFormat="1" ht="139.5" customHeight="1" x14ac:dyDescent="0.25">
      <c r="A103" s="77"/>
      <c r="B103" s="74"/>
      <c r="C103" s="65" t="str">
        <f t="shared" si="19"/>
        <v>Итого по мероприятию:</v>
      </c>
      <c r="D103" s="142">
        <f>D100+D101+D102</f>
        <v>14543801.49</v>
      </c>
      <c r="E103" s="142">
        <f t="shared" ref="E103:F103" si="20">E100+E101+E102</f>
        <v>0</v>
      </c>
      <c r="F103" s="142">
        <f t="shared" si="20"/>
        <v>0</v>
      </c>
      <c r="G103" s="91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</row>
    <row r="104" spans="1:36" s="19" customFormat="1" ht="32.25" customHeight="1" x14ac:dyDescent="0.25">
      <c r="A104" s="117" t="s">
        <v>112</v>
      </c>
      <c r="B104" s="111" t="s">
        <v>12</v>
      </c>
      <c r="C104" s="11" t="s">
        <v>72</v>
      </c>
      <c r="D104" s="47">
        <f>D108+D112+D116+D120+D124+D132+D136</f>
        <v>0</v>
      </c>
      <c r="E104" s="47">
        <f t="shared" ref="E104:F104" si="21">E108+E112+E116+E120+E124+E132+E136</f>
        <v>1043010.76</v>
      </c>
      <c r="F104" s="18">
        <f t="shared" si="21"/>
        <v>0</v>
      </c>
      <c r="G104" s="103"/>
    </row>
    <row r="105" spans="1:36" s="19" customFormat="1" ht="18" customHeight="1" x14ac:dyDescent="0.25">
      <c r="A105" s="118"/>
      <c r="B105" s="111"/>
      <c r="C105" s="11" t="s">
        <v>4</v>
      </c>
      <c r="D105" s="47">
        <f>D109+D113+D117+D121+D125+D129+D133+D137</f>
        <v>7586127</v>
      </c>
      <c r="E105" s="47">
        <f t="shared" ref="E105:F105" si="22">E109+E113+E117+E121+E125+E129+E133+E137</f>
        <v>1015258.06</v>
      </c>
      <c r="F105" s="47">
        <f t="shared" si="22"/>
        <v>983000</v>
      </c>
      <c r="G105" s="103"/>
    </row>
    <row r="106" spans="1:36" s="19" customFormat="1" ht="33" customHeight="1" x14ac:dyDescent="0.25">
      <c r="A106" s="118"/>
      <c r="B106" s="111"/>
      <c r="C106" s="11" t="s">
        <v>5</v>
      </c>
      <c r="D106" s="47">
        <f>D110+D118+D114+D122+D126+D134</f>
        <v>0</v>
      </c>
      <c r="E106" s="47">
        <f>E110+E118+E114+E122+E126+E134</f>
        <v>0</v>
      </c>
      <c r="F106" s="47">
        <f>F110+F118+F114+F122+F126+F134</f>
        <v>0</v>
      </c>
      <c r="G106" s="103"/>
    </row>
    <row r="107" spans="1:36" s="19" customFormat="1" ht="33.75" customHeight="1" x14ac:dyDescent="0.25">
      <c r="A107" s="119"/>
      <c r="B107" s="111"/>
      <c r="C107" s="11" t="s">
        <v>7</v>
      </c>
      <c r="D107" s="47">
        <f>D104+D105+D106</f>
        <v>7586127</v>
      </c>
      <c r="E107" s="47">
        <f>E104+E105+E106</f>
        <v>2058268.82</v>
      </c>
      <c r="F107" s="47">
        <f>F104+F105+F106</f>
        <v>983000</v>
      </c>
      <c r="G107" s="103"/>
    </row>
    <row r="108" spans="1:36" s="21" customFormat="1" ht="18.75" customHeight="1" x14ac:dyDescent="0.25">
      <c r="A108" s="72" t="s">
        <v>38</v>
      </c>
      <c r="B108" s="68" t="s">
        <v>12</v>
      </c>
      <c r="C108" s="12" t="s">
        <v>3</v>
      </c>
      <c r="D108" s="51">
        <v>0</v>
      </c>
      <c r="E108" s="51">
        <v>0</v>
      </c>
      <c r="F108" s="51">
        <v>0</v>
      </c>
      <c r="G108" s="81" t="s">
        <v>49</v>
      </c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</row>
    <row r="109" spans="1:36" s="21" customFormat="1" ht="21" customHeight="1" x14ac:dyDescent="0.25">
      <c r="A109" s="73"/>
      <c r="B109" s="68"/>
      <c r="C109" s="12" t="s">
        <v>4</v>
      </c>
      <c r="D109" s="53">
        <v>3225340</v>
      </c>
      <c r="E109" s="54">
        <v>0</v>
      </c>
      <c r="F109" s="54">
        <v>0</v>
      </c>
      <c r="G109" s="81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</row>
    <row r="110" spans="1:36" s="21" customFormat="1" ht="29.25" customHeight="1" x14ac:dyDescent="0.25">
      <c r="A110" s="73"/>
      <c r="B110" s="68"/>
      <c r="C110" s="12" t="s">
        <v>5</v>
      </c>
      <c r="D110" s="51">
        <v>0</v>
      </c>
      <c r="E110" s="51">
        <v>0</v>
      </c>
      <c r="F110" s="51">
        <v>0</v>
      </c>
      <c r="G110" s="81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</row>
    <row r="111" spans="1:36" s="21" customFormat="1" ht="29.25" customHeight="1" x14ac:dyDescent="0.25">
      <c r="A111" s="74"/>
      <c r="B111" s="68"/>
      <c r="C111" s="12" t="s">
        <v>7</v>
      </c>
      <c r="D111" s="51">
        <f>D108+D109+D110</f>
        <v>3225340</v>
      </c>
      <c r="E111" s="51">
        <f>E108+E109+E110</f>
        <v>0</v>
      </c>
      <c r="F111" s="51">
        <f>F108+F109+F110</f>
        <v>0</v>
      </c>
      <c r="G111" s="81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</row>
    <row r="112" spans="1:36" s="21" customFormat="1" ht="21" customHeight="1" x14ac:dyDescent="0.25">
      <c r="A112" s="75" t="s">
        <v>39</v>
      </c>
      <c r="B112" s="68" t="s">
        <v>12</v>
      </c>
      <c r="C112" s="12" t="s">
        <v>3</v>
      </c>
      <c r="D112" s="51">
        <v>0</v>
      </c>
      <c r="E112" s="51">
        <v>0</v>
      </c>
      <c r="F112" s="51">
        <v>0</v>
      </c>
      <c r="G112" s="81" t="s">
        <v>13</v>
      </c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</row>
    <row r="113" spans="1:36" s="21" customFormat="1" ht="23.25" customHeight="1" x14ac:dyDescent="0.25">
      <c r="A113" s="76"/>
      <c r="B113" s="68"/>
      <c r="C113" s="12" t="s">
        <v>4</v>
      </c>
      <c r="D113" s="54">
        <v>674580</v>
      </c>
      <c r="E113" s="54">
        <v>0</v>
      </c>
      <c r="F113" s="54">
        <v>0</v>
      </c>
      <c r="G113" s="81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</row>
    <row r="114" spans="1:36" s="21" customFormat="1" ht="33" customHeight="1" x14ac:dyDescent="0.25">
      <c r="A114" s="76"/>
      <c r="B114" s="68"/>
      <c r="C114" s="12" t="s">
        <v>5</v>
      </c>
      <c r="D114" s="51">
        <v>0</v>
      </c>
      <c r="E114" s="51">
        <v>0</v>
      </c>
      <c r="F114" s="51">
        <v>0</v>
      </c>
      <c r="G114" s="81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</row>
    <row r="115" spans="1:36" s="21" customFormat="1" ht="34.5" customHeight="1" x14ac:dyDescent="0.25">
      <c r="A115" s="77"/>
      <c r="B115" s="68"/>
      <c r="C115" s="12" t="s">
        <v>7</v>
      </c>
      <c r="D115" s="51">
        <f>D112+D113+D114</f>
        <v>674580</v>
      </c>
      <c r="E115" s="51">
        <f>E112+E113+E114</f>
        <v>0</v>
      </c>
      <c r="F115" s="51">
        <f>F112+F113+F114</f>
        <v>0</v>
      </c>
      <c r="G115" s="81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</row>
    <row r="116" spans="1:36" s="21" customFormat="1" ht="20.25" customHeight="1" x14ac:dyDescent="0.25">
      <c r="A116" s="72" t="s">
        <v>97</v>
      </c>
      <c r="B116" s="68" t="s">
        <v>12</v>
      </c>
      <c r="C116" s="12" t="s">
        <v>3</v>
      </c>
      <c r="D116" s="51">
        <v>0</v>
      </c>
      <c r="E116" s="51">
        <v>0</v>
      </c>
      <c r="F116" s="51">
        <v>0</v>
      </c>
      <c r="G116" s="99" t="s">
        <v>100</v>
      </c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</row>
    <row r="117" spans="1:36" s="21" customFormat="1" ht="20.25" customHeight="1" x14ac:dyDescent="0.25">
      <c r="A117" s="73"/>
      <c r="B117" s="68"/>
      <c r="C117" s="12" t="s">
        <v>4</v>
      </c>
      <c r="D117" s="53">
        <v>1005907</v>
      </c>
      <c r="E117" s="54">
        <v>0</v>
      </c>
      <c r="F117" s="54">
        <v>0</v>
      </c>
      <c r="G117" s="99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</row>
    <row r="118" spans="1:36" s="21" customFormat="1" ht="32.25" customHeight="1" x14ac:dyDescent="0.25">
      <c r="A118" s="73"/>
      <c r="B118" s="68"/>
      <c r="C118" s="12" t="s">
        <v>5</v>
      </c>
      <c r="D118" s="51">
        <v>0</v>
      </c>
      <c r="E118" s="51">
        <v>0</v>
      </c>
      <c r="F118" s="51">
        <v>0</v>
      </c>
      <c r="G118" s="99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</row>
    <row r="119" spans="1:36" s="21" customFormat="1" ht="33" customHeight="1" x14ac:dyDescent="0.25">
      <c r="A119" s="74"/>
      <c r="B119" s="68"/>
      <c r="C119" s="12" t="s">
        <v>7</v>
      </c>
      <c r="D119" s="51">
        <f>D116+D117+D118</f>
        <v>1005907</v>
      </c>
      <c r="E119" s="51">
        <f>E116+E117+E118</f>
        <v>0</v>
      </c>
      <c r="F119" s="51">
        <f>F116+F117+F118</f>
        <v>0</v>
      </c>
      <c r="G119" s="99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</row>
    <row r="120" spans="1:36" s="21" customFormat="1" ht="23.25" customHeight="1" x14ac:dyDescent="0.25">
      <c r="A120" s="75" t="s">
        <v>63</v>
      </c>
      <c r="B120" s="68" t="s">
        <v>12</v>
      </c>
      <c r="C120" s="12" t="s">
        <v>3</v>
      </c>
      <c r="D120" s="51">
        <v>0</v>
      </c>
      <c r="E120" s="51">
        <v>0</v>
      </c>
      <c r="F120" s="51">
        <v>0</v>
      </c>
      <c r="G120" s="81" t="s">
        <v>13</v>
      </c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</row>
    <row r="121" spans="1:36" s="21" customFormat="1" ht="21.75" customHeight="1" x14ac:dyDescent="0.25">
      <c r="A121" s="76"/>
      <c r="B121" s="68"/>
      <c r="C121" s="12" t="s">
        <v>4</v>
      </c>
      <c r="D121" s="54">
        <v>93150</v>
      </c>
      <c r="E121" s="54">
        <v>0</v>
      </c>
      <c r="F121" s="54">
        <v>0</v>
      </c>
      <c r="G121" s="81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</row>
    <row r="122" spans="1:36" s="21" customFormat="1" ht="30" customHeight="1" x14ac:dyDescent="0.25">
      <c r="A122" s="76"/>
      <c r="B122" s="68"/>
      <c r="C122" s="12" t="s">
        <v>5</v>
      </c>
      <c r="D122" s="51">
        <v>0</v>
      </c>
      <c r="E122" s="51">
        <v>0</v>
      </c>
      <c r="F122" s="51">
        <v>0</v>
      </c>
      <c r="G122" s="81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</row>
    <row r="123" spans="1:36" s="21" customFormat="1" ht="33" customHeight="1" x14ac:dyDescent="0.25">
      <c r="A123" s="77"/>
      <c r="B123" s="68"/>
      <c r="C123" s="12" t="s">
        <v>7</v>
      </c>
      <c r="D123" s="51">
        <f>D120+D121+D122</f>
        <v>93150</v>
      </c>
      <c r="E123" s="51">
        <f>E120+E121+E122</f>
        <v>0</v>
      </c>
      <c r="F123" s="51">
        <f>F120+F121+F122</f>
        <v>0</v>
      </c>
      <c r="G123" s="81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</row>
    <row r="124" spans="1:36" s="21" customFormat="1" ht="21.75" customHeight="1" x14ac:dyDescent="0.25">
      <c r="A124" s="85" t="s">
        <v>84</v>
      </c>
      <c r="B124" s="68" t="s">
        <v>66</v>
      </c>
      <c r="C124" s="12" t="s">
        <v>3</v>
      </c>
      <c r="D124" s="51">
        <v>0</v>
      </c>
      <c r="E124" s="51">
        <v>0</v>
      </c>
      <c r="F124" s="51">
        <v>0</v>
      </c>
      <c r="G124" s="81" t="s">
        <v>35</v>
      </c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</row>
    <row r="125" spans="1:36" s="21" customFormat="1" ht="33.75" customHeight="1" x14ac:dyDescent="0.25">
      <c r="A125" s="86"/>
      <c r="B125" s="68"/>
      <c r="C125" s="12" t="s">
        <v>4</v>
      </c>
      <c r="D125" s="54">
        <v>1150000</v>
      </c>
      <c r="E125" s="54">
        <v>0</v>
      </c>
      <c r="F125" s="54">
        <v>0</v>
      </c>
      <c r="G125" s="81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</row>
    <row r="126" spans="1:36" s="21" customFormat="1" ht="43.5" customHeight="1" x14ac:dyDescent="0.25">
      <c r="A126" s="86"/>
      <c r="B126" s="68"/>
      <c r="C126" s="12" t="s">
        <v>5</v>
      </c>
      <c r="D126" s="51">
        <v>0</v>
      </c>
      <c r="E126" s="51">
        <v>0</v>
      </c>
      <c r="F126" s="51">
        <v>0</v>
      </c>
      <c r="G126" s="81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</row>
    <row r="127" spans="1:36" s="21" customFormat="1" ht="45.75" customHeight="1" x14ac:dyDescent="0.25">
      <c r="A127" s="87"/>
      <c r="B127" s="68"/>
      <c r="C127" s="12" t="s">
        <v>7</v>
      </c>
      <c r="D127" s="51">
        <f>D124+D125+D126</f>
        <v>1150000</v>
      </c>
      <c r="E127" s="51">
        <f>E124+E125+E126</f>
        <v>0</v>
      </c>
      <c r="F127" s="51">
        <f>F124+F125+F126</f>
        <v>0</v>
      </c>
      <c r="G127" s="81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</row>
    <row r="128" spans="1:36" s="21" customFormat="1" ht="21.75" customHeight="1" x14ac:dyDescent="0.25">
      <c r="A128" s="85" t="s">
        <v>119</v>
      </c>
      <c r="B128" s="68" t="s">
        <v>12</v>
      </c>
      <c r="C128" s="39" t="s">
        <v>3</v>
      </c>
      <c r="D128" s="51">
        <v>0</v>
      </c>
      <c r="E128" s="51">
        <v>0</v>
      </c>
      <c r="F128" s="51">
        <v>0</v>
      </c>
      <c r="G128" s="102" t="s">
        <v>93</v>
      </c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</row>
    <row r="129" spans="1:36" s="21" customFormat="1" ht="19.5" customHeight="1" x14ac:dyDescent="0.25">
      <c r="A129" s="86"/>
      <c r="B129" s="68"/>
      <c r="C129" s="39" t="s">
        <v>4</v>
      </c>
      <c r="D129" s="51">
        <v>310000</v>
      </c>
      <c r="E129" s="51"/>
      <c r="F129" s="51"/>
      <c r="G129" s="10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</row>
    <row r="130" spans="1:36" s="21" customFormat="1" ht="33" customHeight="1" x14ac:dyDescent="0.25">
      <c r="A130" s="86"/>
      <c r="B130" s="68"/>
      <c r="C130" s="39" t="s">
        <v>5</v>
      </c>
      <c r="D130" s="51">
        <v>0</v>
      </c>
      <c r="E130" s="51">
        <v>0</v>
      </c>
      <c r="F130" s="51">
        <v>0</v>
      </c>
      <c r="G130" s="10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</row>
    <row r="131" spans="1:36" s="21" customFormat="1" ht="34.5" customHeight="1" x14ac:dyDescent="0.25">
      <c r="A131" s="87"/>
      <c r="B131" s="68"/>
      <c r="C131" s="39" t="s">
        <v>7</v>
      </c>
      <c r="D131" s="60">
        <f>D128+D129+D130</f>
        <v>310000</v>
      </c>
      <c r="E131" s="60">
        <f t="shared" ref="E131:F131" si="23">E128+E129+E130</f>
        <v>0</v>
      </c>
      <c r="F131" s="60">
        <f t="shared" si="23"/>
        <v>0</v>
      </c>
      <c r="G131" s="10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</row>
    <row r="132" spans="1:36" s="21" customFormat="1" ht="22.5" customHeight="1" x14ac:dyDescent="0.25">
      <c r="A132" s="72" t="s">
        <v>94</v>
      </c>
      <c r="B132" s="68" t="s">
        <v>12</v>
      </c>
      <c r="C132" s="12" t="s">
        <v>3</v>
      </c>
      <c r="D132" s="51">
        <v>0</v>
      </c>
      <c r="E132" s="51">
        <v>1043010.76</v>
      </c>
      <c r="F132" s="51">
        <v>0</v>
      </c>
      <c r="G132" s="81" t="s">
        <v>61</v>
      </c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</row>
    <row r="133" spans="1:36" s="21" customFormat="1" ht="21" customHeight="1" x14ac:dyDescent="0.25">
      <c r="A133" s="73"/>
      <c r="B133" s="68"/>
      <c r="C133" s="12" t="s">
        <v>4</v>
      </c>
      <c r="D133" s="51">
        <v>0</v>
      </c>
      <c r="E133" s="51">
        <v>32258.06</v>
      </c>
      <c r="F133" s="51">
        <v>0</v>
      </c>
      <c r="G133" s="81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</row>
    <row r="134" spans="1:36" s="21" customFormat="1" ht="31.5" customHeight="1" x14ac:dyDescent="0.25">
      <c r="A134" s="73"/>
      <c r="B134" s="68"/>
      <c r="C134" s="12" t="s">
        <v>5</v>
      </c>
      <c r="D134" s="51">
        <v>0</v>
      </c>
      <c r="E134" s="51">
        <v>0</v>
      </c>
      <c r="F134" s="51">
        <v>0</v>
      </c>
      <c r="G134" s="81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 t="s">
        <v>62</v>
      </c>
      <c r="AE134" s="22"/>
      <c r="AF134" s="22"/>
      <c r="AG134" s="22"/>
      <c r="AH134" s="22"/>
      <c r="AI134" s="22"/>
      <c r="AJ134" s="22"/>
    </row>
    <row r="135" spans="1:36" s="21" customFormat="1" ht="34.5" customHeight="1" x14ac:dyDescent="0.25">
      <c r="A135" s="74"/>
      <c r="B135" s="68"/>
      <c r="C135" s="12" t="s">
        <v>7</v>
      </c>
      <c r="D135" s="51">
        <f>D132+D133+D134</f>
        <v>0</v>
      </c>
      <c r="E135" s="51">
        <f>E132+E133+E134</f>
        <v>1075268.82</v>
      </c>
      <c r="F135" s="51">
        <f>F132+F133+F134</f>
        <v>0</v>
      </c>
      <c r="G135" s="81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</row>
    <row r="136" spans="1:36" s="21" customFormat="1" ht="18.75" customHeight="1" x14ac:dyDescent="0.25">
      <c r="A136" s="72" t="s">
        <v>107</v>
      </c>
      <c r="B136" s="68" t="s">
        <v>12</v>
      </c>
      <c r="C136" s="12" t="s">
        <v>3</v>
      </c>
      <c r="D136" s="51">
        <v>0</v>
      </c>
      <c r="E136" s="51">
        <v>0</v>
      </c>
      <c r="F136" s="51">
        <v>0</v>
      </c>
      <c r="G136" s="81" t="s">
        <v>93</v>
      </c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</row>
    <row r="137" spans="1:36" s="21" customFormat="1" ht="23.25" customHeight="1" x14ac:dyDescent="0.25">
      <c r="A137" s="73"/>
      <c r="B137" s="68"/>
      <c r="C137" s="12" t="s">
        <v>4</v>
      </c>
      <c r="D137" s="51">
        <v>1127150</v>
      </c>
      <c r="E137" s="49">
        <v>983000</v>
      </c>
      <c r="F137" s="49">
        <v>983000</v>
      </c>
      <c r="G137" s="81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</row>
    <row r="138" spans="1:36" s="21" customFormat="1" ht="31.5" customHeight="1" x14ac:dyDescent="0.25">
      <c r="A138" s="73"/>
      <c r="B138" s="68"/>
      <c r="C138" s="12" t="s">
        <v>5</v>
      </c>
      <c r="D138" s="51">
        <v>0</v>
      </c>
      <c r="E138" s="51">
        <v>0</v>
      </c>
      <c r="F138" s="51">
        <v>0</v>
      </c>
      <c r="G138" s="81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</row>
    <row r="139" spans="1:36" s="21" customFormat="1" ht="36" customHeight="1" x14ac:dyDescent="0.25">
      <c r="A139" s="74"/>
      <c r="B139" s="68"/>
      <c r="C139" s="12" t="s">
        <v>7</v>
      </c>
      <c r="D139" s="51">
        <f>D136+D137+D138</f>
        <v>1127150</v>
      </c>
      <c r="E139" s="51">
        <f>E136+E137+E138</f>
        <v>983000</v>
      </c>
      <c r="F139" s="51">
        <f>F136+F137+F138</f>
        <v>983000</v>
      </c>
      <c r="G139" s="81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</row>
    <row r="140" spans="1:36" s="29" customFormat="1" ht="46.5" customHeight="1" x14ac:dyDescent="0.25">
      <c r="A140" s="82" t="s">
        <v>111</v>
      </c>
      <c r="B140" s="82" t="s">
        <v>60</v>
      </c>
      <c r="C140" s="24" t="s">
        <v>3</v>
      </c>
      <c r="D140" s="52">
        <f>D148+D152+D156+D160+D164+D172+D176+D180+D144+D168+D188</f>
        <v>148165034.75999999</v>
      </c>
      <c r="E140" s="52">
        <f t="shared" ref="E140:F140" si="24">E148+E152+E156+E160+E164+E172+E176+E180+E144+E168+E188</f>
        <v>147597544.32999998</v>
      </c>
      <c r="F140" s="52">
        <f t="shared" si="24"/>
        <v>147562023.80000001</v>
      </c>
      <c r="G140" s="101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</row>
    <row r="141" spans="1:36" s="29" customFormat="1" ht="47.25" customHeight="1" x14ac:dyDescent="0.25">
      <c r="A141" s="83"/>
      <c r="B141" s="83"/>
      <c r="C141" s="24" t="s">
        <v>4</v>
      </c>
      <c r="D141" s="52">
        <f>D149+D153+D157+D161+D165+D173+D177+D18+D145+D169+D181+D185+D189</f>
        <v>78981326.579999983</v>
      </c>
      <c r="E141" s="52">
        <f t="shared" ref="E141:F141" si="25">E149+E153+E157+E161+E165+E173+E177+E18+E145+E169+E181+E185+E189</f>
        <v>69782884.020000011</v>
      </c>
      <c r="F141" s="52">
        <f t="shared" si="25"/>
        <v>70055005.080000013</v>
      </c>
      <c r="G141" s="101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</row>
    <row r="142" spans="1:36" s="29" customFormat="1" ht="45.75" customHeight="1" x14ac:dyDescent="0.25">
      <c r="A142" s="83"/>
      <c r="B142" s="83"/>
      <c r="C142" s="24" t="s">
        <v>5</v>
      </c>
      <c r="D142" s="52">
        <f>D150+D158+D162+D166+D174+D178+D182</f>
        <v>0</v>
      </c>
      <c r="E142" s="52">
        <f>E150+E158+E162+E166+E174+E178+E182</f>
        <v>0</v>
      </c>
      <c r="F142" s="52">
        <f>F150+F158+F162+F166+F174+F178+F182</f>
        <v>0</v>
      </c>
      <c r="G142" s="101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</row>
    <row r="143" spans="1:36" s="29" customFormat="1" ht="36.75" customHeight="1" x14ac:dyDescent="0.25">
      <c r="A143" s="84"/>
      <c r="B143" s="84"/>
      <c r="C143" s="24" t="s">
        <v>7</v>
      </c>
      <c r="D143" s="52">
        <f>D140+D141+D142</f>
        <v>227146361.33999997</v>
      </c>
      <c r="E143" s="52">
        <f t="shared" ref="E143:F143" si="26">E140+E141+E142</f>
        <v>217380428.34999999</v>
      </c>
      <c r="F143" s="52">
        <f t="shared" si="26"/>
        <v>217617028.88000003</v>
      </c>
      <c r="G143" s="101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</row>
    <row r="144" spans="1:36" s="29" customFormat="1" ht="53.25" customHeight="1" x14ac:dyDescent="0.25">
      <c r="A144" s="72" t="s">
        <v>92</v>
      </c>
      <c r="B144" s="72" t="s">
        <v>60</v>
      </c>
      <c r="C144" s="12" t="s">
        <v>3</v>
      </c>
      <c r="D144" s="51">
        <v>221026</v>
      </c>
      <c r="E144" s="51">
        <v>0</v>
      </c>
      <c r="F144" s="51">
        <v>0</v>
      </c>
      <c r="G144" s="89" t="s">
        <v>15</v>
      </c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</row>
    <row r="145" spans="1:36" s="29" customFormat="1" ht="52.5" customHeight="1" x14ac:dyDescent="0.25">
      <c r="A145" s="73"/>
      <c r="B145" s="73"/>
      <c r="C145" s="12" t="s">
        <v>4</v>
      </c>
      <c r="D145" s="51">
        <v>6835.86</v>
      </c>
      <c r="E145" s="51">
        <v>0</v>
      </c>
      <c r="F145" s="51">
        <v>0</v>
      </c>
      <c r="G145" s="90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</row>
    <row r="146" spans="1:36" s="29" customFormat="1" ht="66.75" customHeight="1" x14ac:dyDescent="0.25">
      <c r="A146" s="73"/>
      <c r="B146" s="73"/>
      <c r="C146" s="12" t="s">
        <v>5</v>
      </c>
      <c r="D146" s="51">
        <v>0</v>
      </c>
      <c r="E146" s="51">
        <v>0</v>
      </c>
      <c r="F146" s="51">
        <v>0</v>
      </c>
      <c r="G146" s="90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</row>
    <row r="147" spans="1:36" s="29" customFormat="1" ht="34.5" customHeight="1" x14ac:dyDescent="0.25">
      <c r="A147" s="74"/>
      <c r="B147" s="74"/>
      <c r="C147" s="12" t="s">
        <v>7</v>
      </c>
      <c r="D147" s="51">
        <f>D144+D145+D146</f>
        <v>227861.86</v>
      </c>
      <c r="E147" s="51">
        <f>E144+E145+E146</f>
        <v>0</v>
      </c>
      <c r="F147" s="51">
        <f>F144+F145+F146</f>
        <v>0</v>
      </c>
      <c r="G147" s="91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</row>
    <row r="148" spans="1:36" s="21" customFormat="1" ht="45" customHeight="1" x14ac:dyDescent="0.25">
      <c r="A148" s="88" t="s">
        <v>46</v>
      </c>
      <c r="B148" s="88" t="s">
        <v>60</v>
      </c>
      <c r="C148" s="17" t="s">
        <v>3</v>
      </c>
      <c r="D148" s="53">
        <v>57465683</v>
      </c>
      <c r="E148" s="53">
        <v>57465683</v>
      </c>
      <c r="F148" s="53">
        <v>57465683</v>
      </c>
      <c r="G148" s="88" t="s">
        <v>15</v>
      </c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</row>
    <row r="149" spans="1:36" s="21" customFormat="1" ht="27.75" customHeight="1" x14ac:dyDescent="0.25">
      <c r="A149" s="70"/>
      <c r="B149" s="70"/>
      <c r="C149" s="17" t="s">
        <v>4</v>
      </c>
      <c r="D149" s="53">
        <v>12641700</v>
      </c>
      <c r="E149" s="53">
        <v>6706700</v>
      </c>
      <c r="F149" s="53">
        <v>6706700</v>
      </c>
      <c r="G149" s="70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</row>
    <row r="150" spans="1:36" s="21" customFormat="1" ht="40.5" customHeight="1" x14ac:dyDescent="0.25">
      <c r="A150" s="70"/>
      <c r="B150" s="70"/>
      <c r="C150" s="17" t="s">
        <v>5</v>
      </c>
      <c r="D150" s="51">
        <v>0</v>
      </c>
      <c r="E150" s="51">
        <v>0</v>
      </c>
      <c r="F150" s="51">
        <v>0</v>
      </c>
      <c r="G150" s="70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</row>
    <row r="151" spans="1:36" s="21" customFormat="1" ht="29.25" customHeight="1" x14ac:dyDescent="0.25">
      <c r="A151" s="71"/>
      <c r="B151" s="71"/>
      <c r="C151" s="17" t="s">
        <v>7</v>
      </c>
      <c r="D151" s="51">
        <f>D148+D149+D150</f>
        <v>70107383</v>
      </c>
      <c r="E151" s="51">
        <f>E148+E149+E150</f>
        <v>64172383</v>
      </c>
      <c r="F151" s="51">
        <f>F148+F149+F150</f>
        <v>64172383</v>
      </c>
      <c r="G151" s="71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</row>
    <row r="152" spans="1:36" s="21" customFormat="1" ht="97.5" customHeight="1" x14ac:dyDescent="0.25">
      <c r="A152" s="88" t="s">
        <v>76</v>
      </c>
      <c r="B152" s="88" t="s">
        <v>60</v>
      </c>
      <c r="C152" s="17" t="s">
        <v>72</v>
      </c>
      <c r="D152" s="51">
        <v>7277919.8700000001</v>
      </c>
      <c r="E152" s="51">
        <v>6931455.4400000004</v>
      </c>
      <c r="F152" s="59">
        <v>6748677.2800000003</v>
      </c>
      <c r="G152" s="88" t="s">
        <v>78</v>
      </c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</row>
    <row r="153" spans="1:36" s="21" customFormat="1" ht="43.5" customHeight="1" x14ac:dyDescent="0.25">
      <c r="A153" s="70"/>
      <c r="B153" s="70"/>
      <c r="C153" s="17" t="s">
        <v>4</v>
      </c>
      <c r="D153" s="51">
        <v>225090.31</v>
      </c>
      <c r="E153" s="51">
        <v>214374.91</v>
      </c>
      <c r="F153" s="59">
        <v>208721.98</v>
      </c>
      <c r="G153" s="70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</row>
    <row r="154" spans="1:36" s="21" customFormat="1" ht="38.25" customHeight="1" x14ac:dyDescent="0.25">
      <c r="A154" s="70"/>
      <c r="B154" s="70"/>
      <c r="C154" s="17" t="s">
        <v>5</v>
      </c>
      <c r="D154" s="51">
        <v>0</v>
      </c>
      <c r="E154" s="59">
        <v>0</v>
      </c>
      <c r="F154" s="59">
        <v>0</v>
      </c>
      <c r="G154" s="70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</row>
    <row r="155" spans="1:36" s="21" customFormat="1" ht="41.25" customHeight="1" x14ac:dyDescent="0.25">
      <c r="A155" s="71"/>
      <c r="B155" s="71"/>
      <c r="C155" s="17" t="s">
        <v>7</v>
      </c>
      <c r="D155" s="51">
        <f>D152+D153+D154</f>
        <v>7503010.1799999997</v>
      </c>
      <c r="E155" s="59">
        <f t="shared" ref="E155:F155" si="27">E152+E153+E154</f>
        <v>7145830.3500000006</v>
      </c>
      <c r="F155" s="59">
        <f t="shared" si="27"/>
        <v>6957399.2600000007</v>
      </c>
      <c r="G155" s="71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</row>
    <row r="156" spans="1:36" s="21" customFormat="1" ht="50.25" customHeight="1" x14ac:dyDescent="0.25">
      <c r="A156" s="89" t="s">
        <v>47</v>
      </c>
      <c r="B156" s="89" t="s">
        <v>60</v>
      </c>
      <c r="C156" s="12" t="s">
        <v>3</v>
      </c>
      <c r="D156" s="53">
        <v>75751846</v>
      </c>
      <c r="E156" s="53">
        <v>75751846</v>
      </c>
      <c r="F156" s="53">
        <v>75751846</v>
      </c>
      <c r="G156" s="89" t="s">
        <v>15</v>
      </c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</row>
    <row r="157" spans="1:36" s="21" customFormat="1" ht="36.75" customHeight="1" x14ac:dyDescent="0.25">
      <c r="A157" s="90"/>
      <c r="B157" s="90"/>
      <c r="C157" s="12" t="s">
        <v>4</v>
      </c>
      <c r="D157" s="53">
        <v>23386852.699999999</v>
      </c>
      <c r="E157" s="53">
        <v>20747853</v>
      </c>
      <c r="F157" s="53">
        <v>20747853</v>
      </c>
      <c r="G157" s="90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</row>
    <row r="158" spans="1:36" s="21" customFormat="1" ht="33" customHeight="1" x14ac:dyDescent="0.25">
      <c r="A158" s="90"/>
      <c r="B158" s="90"/>
      <c r="C158" s="12" t="s">
        <v>5</v>
      </c>
      <c r="D158" s="51">
        <v>0</v>
      </c>
      <c r="E158" s="51">
        <v>0</v>
      </c>
      <c r="F158" s="51">
        <v>0</v>
      </c>
      <c r="G158" s="90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</row>
    <row r="159" spans="1:36" s="21" customFormat="1" ht="39.75" customHeight="1" x14ac:dyDescent="0.25">
      <c r="A159" s="91"/>
      <c r="B159" s="91"/>
      <c r="C159" s="12" t="s">
        <v>7</v>
      </c>
      <c r="D159" s="51">
        <f>D156+D157+D158</f>
        <v>99138698.700000003</v>
      </c>
      <c r="E159" s="51">
        <f>E156+E157+E158</f>
        <v>96499699</v>
      </c>
      <c r="F159" s="51">
        <f>F156+F157+F158</f>
        <v>96499699</v>
      </c>
      <c r="G159" s="91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</row>
    <row r="160" spans="1:36" s="21" customFormat="1" ht="21.75" customHeight="1" x14ac:dyDescent="0.25">
      <c r="A160" s="72" t="s">
        <v>40</v>
      </c>
      <c r="B160" s="72" t="s">
        <v>60</v>
      </c>
      <c r="C160" s="12" t="s">
        <v>3</v>
      </c>
      <c r="D160" s="51">
        <v>0</v>
      </c>
      <c r="E160" s="51">
        <v>0</v>
      </c>
      <c r="F160" s="51">
        <v>0</v>
      </c>
      <c r="G160" s="89" t="s">
        <v>15</v>
      </c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</row>
    <row r="161" spans="1:36" s="21" customFormat="1" ht="25.5" customHeight="1" x14ac:dyDescent="0.25">
      <c r="A161" s="73"/>
      <c r="B161" s="73"/>
      <c r="C161" s="12" t="s">
        <v>4</v>
      </c>
      <c r="D161" s="53">
        <v>31295579</v>
      </c>
      <c r="E161" s="53">
        <v>30878827.399999999</v>
      </c>
      <c r="F161" s="53">
        <v>31406601.390000001</v>
      </c>
      <c r="G161" s="90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</row>
    <row r="162" spans="1:36" s="21" customFormat="1" ht="33.75" customHeight="1" x14ac:dyDescent="0.25">
      <c r="A162" s="73"/>
      <c r="B162" s="73"/>
      <c r="C162" s="12" t="s">
        <v>5</v>
      </c>
      <c r="D162" s="51">
        <v>0</v>
      </c>
      <c r="E162" s="51">
        <v>0</v>
      </c>
      <c r="F162" s="51">
        <v>0</v>
      </c>
      <c r="G162" s="90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</row>
    <row r="163" spans="1:36" s="21" customFormat="1" ht="30.75" customHeight="1" x14ac:dyDescent="0.25">
      <c r="A163" s="74"/>
      <c r="B163" s="74"/>
      <c r="C163" s="12" t="s">
        <v>7</v>
      </c>
      <c r="D163" s="51">
        <f>D160+D161+D162</f>
        <v>31295579</v>
      </c>
      <c r="E163" s="51">
        <f>E160+E161+E162</f>
        <v>30878827.399999999</v>
      </c>
      <c r="F163" s="51">
        <f>F160+F161+F162</f>
        <v>31406601.390000001</v>
      </c>
      <c r="G163" s="91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</row>
    <row r="164" spans="1:36" s="21" customFormat="1" ht="33" customHeight="1" x14ac:dyDescent="0.25">
      <c r="A164" s="72" t="s">
        <v>75</v>
      </c>
      <c r="B164" s="72" t="s">
        <v>60</v>
      </c>
      <c r="C164" s="12" t="s">
        <v>3</v>
      </c>
      <c r="D164" s="53">
        <v>1557609</v>
      </c>
      <c r="E164" s="53">
        <v>1557609</v>
      </c>
      <c r="F164" s="53">
        <v>1557609</v>
      </c>
      <c r="G164" s="89" t="s">
        <v>59</v>
      </c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</row>
    <row r="165" spans="1:36" s="21" customFormat="1" ht="36" customHeight="1" x14ac:dyDescent="0.25">
      <c r="A165" s="73"/>
      <c r="B165" s="73"/>
      <c r="C165" s="12" t="s">
        <v>4</v>
      </c>
      <c r="D165" s="51">
        <v>0</v>
      </c>
      <c r="E165" s="51">
        <v>0</v>
      </c>
      <c r="F165" s="51">
        <v>0</v>
      </c>
      <c r="G165" s="90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</row>
    <row r="166" spans="1:36" s="21" customFormat="1" ht="49.5" customHeight="1" x14ac:dyDescent="0.25">
      <c r="A166" s="73"/>
      <c r="B166" s="73"/>
      <c r="C166" s="12" t="s">
        <v>5</v>
      </c>
      <c r="D166" s="51">
        <v>0</v>
      </c>
      <c r="E166" s="51">
        <v>0</v>
      </c>
      <c r="F166" s="51">
        <v>0</v>
      </c>
      <c r="G166" s="90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</row>
    <row r="167" spans="1:36" s="21" customFormat="1" ht="40.5" customHeight="1" x14ac:dyDescent="0.25">
      <c r="A167" s="74"/>
      <c r="B167" s="74"/>
      <c r="C167" s="12" t="s">
        <v>7</v>
      </c>
      <c r="D167" s="51">
        <f>D164+D165+D166</f>
        <v>1557609</v>
      </c>
      <c r="E167" s="51">
        <f>E164+E165+E166</f>
        <v>1557609</v>
      </c>
      <c r="F167" s="51">
        <f>F164+F165+F166</f>
        <v>1557609</v>
      </c>
      <c r="G167" s="91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</row>
    <row r="168" spans="1:36" s="21" customFormat="1" ht="50.25" customHeight="1" x14ac:dyDescent="0.25">
      <c r="A168" s="75" t="s">
        <v>77</v>
      </c>
      <c r="B168" s="75" t="s">
        <v>60</v>
      </c>
      <c r="C168" s="17" t="s">
        <v>3</v>
      </c>
      <c r="D168" s="53">
        <v>4843440</v>
      </c>
      <c r="E168" s="53">
        <v>4843440</v>
      </c>
      <c r="F168" s="53">
        <v>4843440</v>
      </c>
      <c r="G168" s="88" t="s">
        <v>81</v>
      </c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</row>
    <row r="169" spans="1:36" s="21" customFormat="1" ht="50.25" customHeight="1" x14ac:dyDescent="0.25">
      <c r="A169" s="76"/>
      <c r="B169" s="76"/>
      <c r="C169" s="17" t="s">
        <v>4</v>
      </c>
      <c r="D169" s="51">
        <v>0</v>
      </c>
      <c r="E169" s="51">
        <v>0</v>
      </c>
      <c r="F169" s="51">
        <v>0</v>
      </c>
      <c r="G169" s="70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</row>
    <row r="170" spans="1:36" s="21" customFormat="1" ht="46.5" customHeight="1" x14ac:dyDescent="0.25">
      <c r="A170" s="76"/>
      <c r="B170" s="76"/>
      <c r="C170" s="17" t="s">
        <v>5</v>
      </c>
      <c r="D170" s="51">
        <v>0</v>
      </c>
      <c r="E170" s="51">
        <v>0</v>
      </c>
      <c r="F170" s="51">
        <v>0</v>
      </c>
      <c r="G170" s="70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</row>
    <row r="171" spans="1:36" s="21" customFormat="1" ht="45" customHeight="1" x14ac:dyDescent="0.25">
      <c r="A171" s="77"/>
      <c r="B171" s="77"/>
      <c r="C171" s="17" t="s">
        <v>7</v>
      </c>
      <c r="D171" s="51">
        <f>D168+D169+D170</f>
        <v>4843440</v>
      </c>
      <c r="E171" s="51">
        <f t="shared" ref="E171:F171" si="28">E168+E169+E170</f>
        <v>4843440</v>
      </c>
      <c r="F171" s="51">
        <f t="shared" si="28"/>
        <v>4843440</v>
      </c>
      <c r="G171" s="71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</row>
    <row r="172" spans="1:36" s="21" customFormat="1" ht="24" customHeight="1" x14ac:dyDescent="0.25">
      <c r="A172" s="72" t="s">
        <v>79</v>
      </c>
      <c r="B172" s="72" t="s">
        <v>60</v>
      </c>
      <c r="C172" s="12" t="s">
        <v>3</v>
      </c>
      <c r="D172" s="51">
        <f>280800+54000</f>
        <v>334800</v>
      </c>
      <c r="E172" s="51">
        <f t="shared" ref="E172:F172" si="29">280800+54000</f>
        <v>334800</v>
      </c>
      <c r="F172" s="51">
        <f t="shared" si="29"/>
        <v>334800</v>
      </c>
      <c r="G172" s="89" t="s">
        <v>36</v>
      </c>
      <c r="H172" s="22"/>
      <c r="I172" s="22"/>
      <c r="J172" s="22"/>
      <c r="K172" s="26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</row>
    <row r="173" spans="1:36" s="21" customFormat="1" ht="24" customHeight="1" x14ac:dyDescent="0.25">
      <c r="A173" s="73"/>
      <c r="B173" s="73"/>
      <c r="C173" s="12" t="s">
        <v>4</v>
      </c>
      <c r="D173" s="51">
        <v>143485.71</v>
      </c>
      <c r="E173" s="51">
        <v>143485.71</v>
      </c>
      <c r="F173" s="51">
        <v>143485.71</v>
      </c>
      <c r="G173" s="90"/>
      <c r="H173" s="22"/>
      <c r="I173" s="22"/>
      <c r="J173" s="22"/>
      <c r="K173" s="26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</row>
    <row r="174" spans="1:36" s="21" customFormat="1" ht="30" customHeight="1" x14ac:dyDescent="0.25">
      <c r="A174" s="73"/>
      <c r="B174" s="73"/>
      <c r="C174" s="12" t="s">
        <v>5</v>
      </c>
      <c r="D174" s="51">
        <v>0</v>
      </c>
      <c r="E174" s="51">
        <v>0</v>
      </c>
      <c r="F174" s="51">
        <v>0</v>
      </c>
      <c r="G174" s="90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</row>
    <row r="175" spans="1:36" s="21" customFormat="1" ht="63.75" customHeight="1" x14ac:dyDescent="0.25">
      <c r="A175" s="74"/>
      <c r="B175" s="74"/>
      <c r="C175" s="37" t="s">
        <v>7</v>
      </c>
      <c r="D175" s="51">
        <f>D172+D173+D174</f>
        <v>478285.70999999996</v>
      </c>
      <c r="E175" s="51">
        <f>E172+E173+E174</f>
        <v>478285.70999999996</v>
      </c>
      <c r="F175" s="51">
        <f>F172+F173+F174</f>
        <v>478285.70999999996</v>
      </c>
      <c r="G175" s="91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</row>
    <row r="176" spans="1:36" s="21" customFormat="1" ht="34.5" customHeight="1" x14ac:dyDescent="0.25">
      <c r="A176" s="72" t="s">
        <v>57</v>
      </c>
      <c r="B176" s="72" t="s">
        <v>60</v>
      </c>
      <c r="C176" s="12" t="s">
        <v>3</v>
      </c>
      <c r="D176" s="54">
        <v>16800</v>
      </c>
      <c r="E176" s="54">
        <v>16800</v>
      </c>
      <c r="F176" s="54">
        <v>16800</v>
      </c>
      <c r="G176" s="89" t="s">
        <v>58</v>
      </c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</row>
    <row r="177" spans="1:36" s="21" customFormat="1" ht="51" customHeight="1" x14ac:dyDescent="0.25">
      <c r="A177" s="73"/>
      <c r="B177" s="73"/>
      <c r="C177" s="12" t="s">
        <v>4</v>
      </c>
      <c r="D177" s="51">
        <v>0</v>
      </c>
      <c r="E177" s="51">
        <v>0</v>
      </c>
      <c r="F177" s="51">
        <v>0</v>
      </c>
      <c r="G177" s="90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</row>
    <row r="178" spans="1:36" s="21" customFormat="1" ht="42" customHeight="1" x14ac:dyDescent="0.25">
      <c r="A178" s="73"/>
      <c r="B178" s="73"/>
      <c r="C178" s="12" t="s">
        <v>5</v>
      </c>
      <c r="D178" s="51">
        <v>0</v>
      </c>
      <c r="E178" s="51">
        <v>0</v>
      </c>
      <c r="F178" s="51">
        <v>0</v>
      </c>
      <c r="G178" s="90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</row>
    <row r="179" spans="1:36" s="21" customFormat="1" ht="42.75" customHeight="1" x14ac:dyDescent="0.25">
      <c r="A179" s="74"/>
      <c r="B179" s="74"/>
      <c r="C179" s="12" t="s">
        <v>7</v>
      </c>
      <c r="D179" s="51">
        <f>D176+D177+D178</f>
        <v>16800</v>
      </c>
      <c r="E179" s="51">
        <f>E176+E177+E178</f>
        <v>16800</v>
      </c>
      <c r="F179" s="51">
        <f>F176+F177+F178</f>
        <v>16800</v>
      </c>
      <c r="G179" s="91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</row>
    <row r="180" spans="1:36" s="21" customFormat="1" ht="29.25" customHeight="1" x14ac:dyDescent="0.25">
      <c r="A180" s="139" t="s">
        <v>85</v>
      </c>
      <c r="B180" s="72" t="s">
        <v>60</v>
      </c>
      <c r="C180" s="12" t="s">
        <v>3</v>
      </c>
      <c r="D180" s="51">
        <v>0</v>
      </c>
      <c r="E180" s="51">
        <v>0</v>
      </c>
      <c r="F180" s="51">
        <v>0</v>
      </c>
      <c r="G180" s="95" t="s">
        <v>98</v>
      </c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</row>
    <row r="181" spans="1:36" s="21" customFormat="1" ht="23.25" customHeight="1" x14ac:dyDescent="0.25">
      <c r="A181" s="140"/>
      <c r="B181" s="73"/>
      <c r="C181" s="12" t="s">
        <v>4</v>
      </c>
      <c r="D181" s="53">
        <v>11269783</v>
      </c>
      <c r="E181" s="53">
        <v>11091643</v>
      </c>
      <c r="F181" s="53">
        <v>10841643</v>
      </c>
      <c r="G181" s="96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</row>
    <row r="182" spans="1:36" s="21" customFormat="1" ht="30" customHeight="1" x14ac:dyDescent="0.25">
      <c r="A182" s="140"/>
      <c r="B182" s="73"/>
      <c r="C182" s="12" t="s">
        <v>5</v>
      </c>
      <c r="D182" s="51">
        <v>0</v>
      </c>
      <c r="E182" s="51">
        <v>0</v>
      </c>
      <c r="F182" s="51">
        <v>0</v>
      </c>
      <c r="G182" s="96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</row>
    <row r="183" spans="1:36" s="21" customFormat="1" ht="121.5" customHeight="1" x14ac:dyDescent="0.25">
      <c r="A183" s="141"/>
      <c r="B183" s="74"/>
      <c r="C183" s="12" t="s">
        <v>6</v>
      </c>
      <c r="D183" s="51">
        <f>D180+D181+D182</f>
        <v>11269783</v>
      </c>
      <c r="E183" s="51">
        <f>E180+E181+E182</f>
        <v>11091643</v>
      </c>
      <c r="F183" s="51">
        <f>F180+F181+F182</f>
        <v>10841643</v>
      </c>
      <c r="G183" s="97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</row>
    <row r="184" spans="1:36" s="21" customFormat="1" ht="21" customHeight="1" x14ac:dyDescent="0.25">
      <c r="A184" s="112" t="s">
        <v>120</v>
      </c>
      <c r="B184" s="112" t="s">
        <v>60</v>
      </c>
      <c r="C184" s="40" t="s">
        <v>3</v>
      </c>
      <c r="D184" s="51">
        <v>0</v>
      </c>
      <c r="E184" s="51">
        <v>0</v>
      </c>
      <c r="F184" s="51">
        <v>0</v>
      </c>
      <c r="G184" s="136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</row>
    <row r="185" spans="1:36" s="21" customFormat="1" ht="20.25" customHeight="1" x14ac:dyDescent="0.25">
      <c r="A185" s="113"/>
      <c r="B185" s="113"/>
      <c r="C185" s="40" t="s">
        <v>4</v>
      </c>
      <c r="D185" s="51">
        <v>12000</v>
      </c>
      <c r="E185" s="51">
        <v>0</v>
      </c>
      <c r="F185" s="51">
        <v>0</v>
      </c>
      <c r="G185" s="137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</row>
    <row r="186" spans="1:36" s="21" customFormat="1" ht="31.5" customHeight="1" x14ac:dyDescent="0.25">
      <c r="A186" s="113"/>
      <c r="B186" s="113"/>
      <c r="C186" s="40" t="s">
        <v>5</v>
      </c>
      <c r="D186" s="51">
        <v>0</v>
      </c>
      <c r="E186" s="51">
        <v>0</v>
      </c>
      <c r="F186" s="51">
        <v>0</v>
      </c>
      <c r="G186" s="137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</row>
    <row r="187" spans="1:36" s="21" customFormat="1" ht="34.5" customHeight="1" x14ac:dyDescent="0.25">
      <c r="A187" s="114"/>
      <c r="B187" s="114"/>
      <c r="C187" s="41" t="s">
        <v>6</v>
      </c>
      <c r="D187" s="51">
        <f>D184+D185+D186</f>
        <v>12000</v>
      </c>
      <c r="E187" s="51">
        <f t="shared" ref="E187:F187" si="30">E184+E185+E186</f>
        <v>0</v>
      </c>
      <c r="F187" s="51">
        <f t="shared" si="30"/>
        <v>0</v>
      </c>
      <c r="G187" s="138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</row>
    <row r="188" spans="1:36" s="21" customFormat="1" ht="37.5" customHeight="1" x14ac:dyDescent="0.25">
      <c r="A188" s="75" t="s">
        <v>130</v>
      </c>
      <c r="B188" s="72" t="str">
        <f>B180</f>
        <v>Администрация города Фокино, МКУ «Управление социально-культурной сферы города Фокино»</v>
      </c>
      <c r="C188" s="38" t="str">
        <f>C180</f>
        <v>областной бюджет</v>
      </c>
      <c r="D188" s="53">
        <v>695910.89</v>
      </c>
      <c r="E188" s="53">
        <v>695910.89</v>
      </c>
      <c r="F188" s="53">
        <v>843168.52</v>
      </c>
      <c r="G188" s="136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</row>
    <row r="189" spans="1:36" s="21" customFormat="1" ht="29.25" customHeight="1" x14ac:dyDescent="0.25">
      <c r="A189" s="76"/>
      <c r="B189" s="73"/>
      <c r="C189" s="38" t="str">
        <f>C181</f>
        <v>местные бюджеты</v>
      </c>
      <c r="D189" s="51">
        <v>0</v>
      </c>
      <c r="E189" s="51">
        <v>0</v>
      </c>
      <c r="F189" s="51">
        <v>0</v>
      </c>
      <c r="G189" s="137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</row>
    <row r="190" spans="1:36" s="21" customFormat="1" ht="37.5" customHeight="1" x14ac:dyDescent="0.25">
      <c r="A190" s="76"/>
      <c r="B190" s="73"/>
      <c r="C190" s="38" t="str">
        <f>C182</f>
        <v>внебюджетные источники</v>
      </c>
      <c r="D190" s="51">
        <v>0</v>
      </c>
      <c r="E190" s="51">
        <v>0</v>
      </c>
      <c r="F190" s="51">
        <v>0</v>
      </c>
      <c r="G190" s="137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</row>
    <row r="191" spans="1:36" s="21" customFormat="1" ht="70.5" customHeight="1" x14ac:dyDescent="0.25">
      <c r="A191" s="77"/>
      <c r="B191" s="74"/>
      <c r="C191" s="38" t="str">
        <f>C183</f>
        <v>Итого по подпрограмме:</v>
      </c>
      <c r="D191" s="51">
        <f>D188+D189+D190</f>
        <v>695910.89</v>
      </c>
      <c r="E191" s="51">
        <f>E188+E189+E190</f>
        <v>695910.89</v>
      </c>
      <c r="F191" s="51">
        <f>F188+F189+F190</f>
        <v>843168.52</v>
      </c>
      <c r="G191" s="138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</row>
    <row r="192" spans="1:36" s="19" customFormat="1" ht="23.25" customHeight="1" x14ac:dyDescent="0.25">
      <c r="A192" s="92" t="s">
        <v>103</v>
      </c>
      <c r="B192" s="127" t="s">
        <v>12</v>
      </c>
      <c r="C192" s="15" t="s">
        <v>3</v>
      </c>
      <c r="D192" s="47">
        <f>D196+D200+D208+D216+D220+D224+D204+D212</f>
        <v>16154496</v>
      </c>
      <c r="E192" s="47">
        <f t="shared" ref="E192:F192" si="31">E196+E200+E208+E216+E220+E224+E204+E212</f>
        <v>19115196</v>
      </c>
      <c r="F192" s="47">
        <f t="shared" si="31"/>
        <v>16522896</v>
      </c>
      <c r="G192" s="98"/>
    </row>
    <row r="193" spans="1:36" s="19" customFormat="1" ht="21.75" customHeight="1" x14ac:dyDescent="0.25">
      <c r="A193" s="93"/>
      <c r="B193" s="127"/>
      <c r="C193" s="15" t="s">
        <v>4</v>
      </c>
      <c r="D193" s="47">
        <f t="shared" ref="D193:F194" si="32">D197+D201+D209+D217+D221+D225</f>
        <v>1527944.4</v>
      </c>
      <c r="E193" s="47">
        <f t="shared" si="32"/>
        <v>1527944.4</v>
      </c>
      <c r="F193" s="47">
        <f t="shared" si="32"/>
        <v>1527944.4</v>
      </c>
      <c r="G193" s="98"/>
    </row>
    <row r="194" spans="1:36" s="19" customFormat="1" ht="32.25" customHeight="1" x14ac:dyDescent="0.25">
      <c r="A194" s="93"/>
      <c r="B194" s="127"/>
      <c r="C194" s="15" t="s">
        <v>5</v>
      </c>
      <c r="D194" s="47">
        <f t="shared" si="32"/>
        <v>0</v>
      </c>
      <c r="E194" s="47">
        <f t="shared" si="32"/>
        <v>0</v>
      </c>
      <c r="F194" s="47">
        <f t="shared" si="32"/>
        <v>0</v>
      </c>
      <c r="G194" s="98"/>
    </row>
    <row r="195" spans="1:36" s="19" customFormat="1" ht="37.5" customHeight="1" x14ac:dyDescent="0.25">
      <c r="A195" s="94"/>
      <c r="B195" s="127"/>
      <c r="C195" s="15" t="s">
        <v>7</v>
      </c>
      <c r="D195" s="47">
        <f>D192+D193+D194</f>
        <v>17682440.399999999</v>
      </c>
      <c r="E195" s="47">
        <f>E192+E193+E194</f>
        <v>20643140.399999999</v>
      </c>
      <c r="F195" s="47">
        <f>F192+F193+F194</f>
        <v>18050840.399999999</v>
      </c>
      <c r="G195" s="98"/>
    </row>
    <row r="196" spans="1:36" s="21" customFormat="1" ht="42.75" customHeight="1" x14ac:dyDescent="0.25">
      <c r="A196" s="72" t="s">
        <v>101</v>
      </c>
      <c r="B196" s="68" t="s">
        <v>12</v>
      </c>
      <c r="C196" s="12" t="s">
        <v>3</v>
      </c>
      <c r="D196" s="51">
        <v>0</v>
      </c>
      <c r="E196" s="51">
        <v>0</v>
      </c>
      <c r="F196" s="51">
        <v>0</v>
      </c>
      <c r="G196" s="99" t="s">
        <v>26</v>
      </c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</row>
    <row r="197" spans="1:36" s="21" customFormat="1" ht="27" customHeight="1" x14ac:dyDescent="0.25">
      <c r="A197" s="73"/>
      <c r="B197" s="68"/>
      <c r="C197" s="12" t="s">
        <v>4</v>
      </c>
      <c r="D197" s="53">
        <v>1300626</v>
      </c>
      <c r="E197" s="53">
        <v>1300626</v>
      </c>
      <c r="F197" s="53">
        <v>1300626</v>
      </c>
      <c r="G197" s="99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</row>
    <row r="198" spans="1:36" s="21" customFormat="1" ht="30.75" customHeight="1" x14ac:dyDescent="0.25">
      <c r="A198" s="73"/>
      <c r="B198" s="68"/>
      <c r="C198" s="12" t="s">
        <v>5</v>
      </c>
      <c r="D198" s="51">
        <v>0</v>
      </c>
      <c r="E198" s="51">
        <v>0</v>
      </c>
      <c r="F198" s="51">
        <v>0</v>
      </c>
      <c r="G198" s="99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</row>
    <row r="199" spans="1:36" s="21" customFormat="1" ht="30.75" customHeight="1" x14ac:dyDescent="0.25">
      <c r="A199" s="74"/>
      <c r="B199" s="68"/>
      <c r="C199" s="12" t="s">
        <v>7</v>
      </c>
      <c r="D199" s="51">
        <f>D196+D197+D198</f>
        <v>1300626</v>
      </c>
      <c r="E199" s="51">
        <f>E196+E197+E198</f>
        <v>1300626</v>
      </c>
      <c r="F199" s="51">
        <f>F196+F197+F198</f>
        <v>1300626</v>
      </c>
      <c r="G199" s="99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22"/>
    </row>
    <row r="200" spans="1:36" s="21" customFormat="1" ht="20.25" customHeight="1" x14ac:dyDescent="0.25">
      <c r="A200" s="72" t="s">
        <v>25</v>
      </c>
      <c r="B200" s="68" t="s">
        <v>12</v>
      </c>
      <c r="C200" s="12" t="s">
        <v>3</v>
      </c>
      <c r="D200" s="53">
        <v>82400</v>
      </c>
      <c r="E200" s="53">
        <v>76400</v>
      </c>
      <c r="F200" s="53">
        <v>68000</v>
      </c>
      <c r="G200" s="88" t="s">
        <v>29</v>
      </c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</row>
    <row r="201" spans="1:36" s="21" customFormat="1" ht="19.5" customHeight="1" x14ac:dyDescent="0.25">
      <c r="A201" s="73"/>
      <c r="B201" s="68"/>
      <c r="C201" s="12" t="s">
        <v>4</v>
      </c>
      <c r="D201" s="51">
        <v>0</v>
      </c>
      <c r="E201" s="51">
        <v>0</v>
      </c>
      <c r="F201" s="51">
        <v>0</v>
      </c>
      <c r="G201" s="70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22"/>
    </row>
    <row r="202" spans="1:36" s="21" customFormat="1" ht="29.25" customHeight="1" x14ac:dyDescent="0.25">
      <c r="A202" s="73"/>
      <c r="B202" s="68"/>
      <c r="C202" s="12" t="s">
        <v>5</v>
      </c>
      <c r="D202" s="51">
        <v>0</v>
      </c>
      <c r="E202" s="51">
        <v>0</v>
      </c>
      <c r="F202" s="51">
        <v>0</v>
      </c>
      <c r="G202" s="70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22"/>
    </row>
    <row r="203" spans="1:36" s="21" customFormat="1" ht="31.5" customHeight="1" x14ac:dyDescent="0.25">
      <c r="A203" s="74"/>
      <c r="B203" s="68"/>
      <c r="C203" s="12" t="s">
        <v>7</v>
      </c>
      <c r="D203" s="51">
        <f>D200+D201+D202</f>
        <v>82400</v>
      </c>
      <c r="E203" s="51">
        <f>E200+E201+E202</f>
        <v>76400</v>
      </c>
      <c r="F203" s="51">
        <f>F200+F201+F202</f>
        <v>68000</v>
      </c>
      <c r="G203" s="71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22"/>
    </row>
    <row r="204" spans="1:36" s="21" customFormat="1" ht="65.25" customHeight="1" x14ac:dyDescent="0.25">
      <c r="A204" s="78" t="s">
        <v>87</v>
      </c>
      <c r="B204" s="68" t="s">
        <v>12</v>
      </c>
      <c r="C204" s="12" t="s">
        <v>3</v>
      </c>
      <c r="D204" s="53">
        <v>895854</v>
      </c>
      <c r="E204" s="53">
        <v>895854</v>
      </c>
      <c r="F204" s="53">
        <v>895854</v>
      </c>
      <c r="G204" s="25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22"/>
    </row>
    <row r="205" spans="1:36" s="21" customFormat="1" ht="65.25" customHeight="1" x14ac:dyDescent="0.25">
      <c r="A205" s="79"/>
      <c r="B205" s="68"/>
      <c r="C205" s="12" t="s">
        <v>4</v>
      </c>
      <c r="D205" s="51">
        <v>0</v>
      </c>
      <c r="E205" s="51">
        <v>0</v>
      </c>
      <c r="F205" s="51">
        <v>0</v>
      </c>
      <c r="G205" s="25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</row>
    <row r="206" spans="1:36" s="21" customFormat="1" ht="65.25" customHeight="1" x14ac:dyDescent="0.25">
      <c r="A206" s="79"/>
      <c r="B206" s="68"/>
      <c r="C206" s="12" t="s">
        <v>5</v>
      </c>
      <c r="D206" s="51">
        <v>0</v>
      </c>
      <c r="E206" s="51">
        <v>0</v>
      </c>
      <c r="F206" s="51">
        <v>0</v>
      </c>
      <c r="G206" s="134" t="s">
        <v>14</v>
      </c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</row>
    <row r="207" spans="1:36" s="21" customFormat="1" ht="50.25" customHeight="1" x14ac:dyDescent="0.25">
      <c r="A207" s="80"/>
      <c r="B207" s="68"/>
      <c r="C207" s="12" t="s">
        <v>7</v>
      </c>
      <c r="D207" s="51">
        <f>D204+D205+D206</f>
        <v>895854</v>
      </c>
      <c r="E207" s="51">
        <f t="shared" ref="E207:F207" si="33">E204+E205+E206</f>
        <v>895854</v>
      </c>
      <c r="F207" s="51">
        <f t="shared" si="33"/>
        <v>895854</v>
      </c>
      <c r="G207" s="134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</row>
    <row r="208" spans="1:36" s="21" customFormat="1" ht="105.75" customHeight="1" x14ac:dyDescent="0.25">
      <c r="A208" s="72" t="s">
        <v>86</v>
      </c>
      <c r="B208" s="68" t="s">
        <v>12</v>
      </c>
      <c r="C208" s="12" t="s">
        <v>3</v>
      </c>
      <c r="D208" s="53">
        <v>4626146</v>
      </c>
      <c r="E208" s="53">
        <v>4626146</v>
      </c>
      <c r="F208" s="53">
        <v>4626146</v>
      </c>
      <c r="G208" s="134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</row>
    <row r="209" spans="1:36" s="21" customFormat="1" ht="78" customHeight="1" x14ac:dyDescent="0.25">
      <c r="A209" s="73"/>
      <c r="B209" s="68"/>
      <c r="C209" s="12" t="s">
        <v>4</v>
      </c>
      <c r="D209" s="51">
        <v>0</v>
      </c>
      <c r="E209" s="51">
        <v>0</v>
      </c>
      <c r="F209" s="51">
        <v>0</v>
      </c>
      <c r="G209" s="134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</row>
    <row r="210" spans="1:36" s="21" customFormat="1" ht="53.25" customHeight="1" x14ac:dyDescent="0.25">
      <c r="A210" s="73"/>
      <c r="B210" s="68"/>
      <c r="C210" s="12" t="s">
        <v>5</v>
      </c>
      <c r="D210" s="51">
        <v>0</v>
      </c>
      <c r="E210" s="51">
        <v>0</v>
      </c>
      <c r="F210" s="51">
        <v>0</v>
      </c>
      <c r="G210" s="134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</row>
    <row r="211" spans="1:36" s="21" customFormat="1" ht="84" customHeight="1" x14ac:dyDescent="0.25">
      <c r="A211" s="74"/>
      <c r="B211" s="68"/>
      <c r="C211" s="12" t="s">
        <v>7</v>
      </c>
      <c r="D211" s="51">
        <f>D208+D209+D210</f>
        <v>4626146</v>
      </c>
      <c r="E211" s="51">
        <f>E208+E209+E210</f>
        <v>4626146</v>
      </c>
      <c r="F211" s="51">
        <f>F208+F209+F210</f>
        <v>4626146</v>
      </c>
      <c r="G211" s="135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</row>
    <row r="212" spans="1:36" s="21" customFormat="1" ht="24.75" customHeight="1" x14ac:dyDescent="0.25">
      <c r="A212" s="72" t="s">
        <v>132</v>
      </c>
      <c r="B212" s="68" t="s">
        <v>12</v>
      </c>
      <c r="C212" s="64" t="s">
        <v>3</v>
      </c>
      <c r="D212" s="51">
        <v>4785000</v>
      </c>
      <c r="E212" s="51">
        <v>0</v>
      </c>
      <c r="F212" s="51">
        <v>0</v>
      </c>
      <c r="G212" s="69" t="s">
        <v>28</v>
      </c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</row>
    <row r="213" spans="1:36" s="21" customFormat="1" ht="21.75" customHeight="1" x14ac:dyDescent="0.25">
      <c r="A213" s="73"/>
      <c r="B213" s="68"/>
      <c r="C213" s="64" t="s">
        <v>4</v>
      </c>
      <c r="D213" s="51">
        <v>0</v>
      </c>
      <c r="E213" s="51">
        <v>0</v>
      </c>
      <c r="F213" s="51">
        <v>0</v>
      </c>
      <c r="G213" s="70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</row>
    <row r="214" spans="1:36" s="21" customFormat="1" ht="21" customHeight="1" x14ac:dyDescent="0.25">
      <c r="A214" s="73"/>
      <c r="B214" s="68"/>
      <c r="C214" s="64" t="s">
        <v>5</v>
      </c>
      <c r="D214" s="51">
        <v>0</v>
      </c>
      <c r="E214" s="51">
        <v>0</v>
      </c>
      <c r="F214" s="51">
        <v>0</v>
      </c>
      <c r="G214" s="70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</row>
    <row r="215" spans="1:36" s="21" customFormat="1" ht="93.75" customHeight="1" x14ac:dyDescent="0.25">
      <c r="A215" s="74"/>
      <c r="B215" s="68"/>
      <c r="C215" s="63" t="s">
        <v>7</v>
      </c>
      <c r="D215" s="60">
        <f>D212+D213+D214</f>
        <v>4785000</v>
      </c>
      <c r="E215" s="60">
        <f t="shared" ref="E215:F215" si="34">E212+E213+E214</f>
        <v>0</v>
      </c>
      <c r="F215" s="60">
        <f t="shared" si="34"/>
        <v>0</v>
      </c>
      <c r="G215" s="71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</row>
    <row r="216" spans="1:36" s="21" customFormat="1" ht="29.25" customHeight="1" x14ac:dyDescent="0.25">
      <c r="A216" s="72" t="s">
        <v>24</v>
      </c>
      <c r="B216" s="68" t="s">
        <v>12</v>
      </c>
      <c r="C216" s="12" t="s">
        <v>3</v>
      </c>
      <c r="D216" s="67">
        <v>5167800</v>
      </c>
      <c r="E216" s="67">
        <v>12919500</v>
      </c>
      <c r="F216" s="67">
        <v>10335600</v>
      </c>
      <c r="G216" s="69" t="s">
        <v>28</v>
      </c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</row>
    <row r="217" spans="1:36" s="21" customFormat="1" ht="28.5" customHeight="1" x14ac:dyDescent="0.25">
      <c r="A217" s="73"/>
      <c r="B217" s="68"/>
      <c r="C217" s="12" t="s">
        <v>4</v>
      </c>
      <c r="D217" s="51">
        <v>0</v>
      </c>
      <c r="E217" s="51">
        <v>0</v>
      </c>
      <c r="F217" s="51">
        <v>0</v>
      </c>
      <c r="G217" s="70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</row>
    <row r="218" spans="1:36" s="21" customFormat="1" ht="36" customHeight="1" x14ac:dyDescent="0.25">
      <c r="A218" s="73"/>
      <c r="B218" s="68"/>
      <c r="C218" s="12" t="s">
        <v>5</v>
      </c>
      <c r="D218" s="51">
        <v>0</v>
      </c>
      <c r="E218" s="51">
        <v>0</v>
      </c>
      <c r="F218" s="51">
        <v>0</v>
      </c>
      <c r="G218" s="70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</row>
    <row r="219" spans="1:36" s="21" customFormat="1" ht="39" customHeight="1" x14ac:dyDescent="0.25">
      <c r="A219" s="74"/>
      <c r="B219" s="68"/>
      <c r="C219" s="12" t="s">
        <v>7</v>
      </c>
      <c r="D219" s="51">
        <f>D216+D217+D218</f>
        <v>5167800</v>
      </c>
      <c r="E219" s="51">
        <f>E216+E217+E218</f>
        <v>12919500</v>
      </c>
      <c r="F219" s="51">
        <f>F216+F217+F218</f>
        <v>10335600</v>
      </c>
      <c r="G219" s="71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</row>
    <row r="220" spans="1:36" s="21" customFormat="1" ht="84" customHeight="1" x14ac:dyDescent="0.25">
      <c r="A220" s="75" t="s">
        <v>108</v>
      </c>
      <c r="B220" s="68" t="s">
        <v>12</v>
      </c>
      <c r="C220" s="48" t="s">
        <v>3</v>
      </c>
      <c r="D220" s="54">
        <v>29000</v>
      </c>
      <c r="E220" s="54">
        <v>29000</v>
      </c>
      <c r="F220" s="54">
        <v>29000</v>
      </c>
      <c r="G220" s="88" t="s">
        <v>26</v>
      </c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</row>
    <row r="221" spans="1:36" s="21" customFormat="1" ht="71.25" customHeight="1" x14ac:dyDescent="0.25">
      <c r="A221" s="76"/>
      <c r="B221" s="68"/>
      <c r="C221" s="48" t="s">
        <v>4</v>
      </c>
      <c r="D221" s="54">
        <v>0</v>
      </c>
      <c r="E221" s="54">
        <v>0</v>
      </c>
      <c r="F221" s="54">
        <v>0</v>
      </c>
      <c r="G221" s="70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</row>
    <row r="222" spans="1:36" s="21" customFormat="1" ht="88.5" customHeight="1" x14ac:dyDescent="0.25">
      <c r="A222" s="76"/>
      <c r="B222" s="68"/>
      <c r="C222" s="48" t="s">
        <v>5</v>
      </c>
      <c r="D222" s="51">
        <v>0</v>
      </c>
      <c r="E222" s="51">
        <v>0</v>
      </c>
      <c r="F222" s="51">
        <v>0</v>
      </c>
      <c r="G222" s="70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</row>
    <row r="223" spans="1:36" s="21" customFormat="1" ht="58.5" customHeight="1" x14ac:dyDescent="0.25">
      <c r="A223" s="77"/>
      <c r="B223" s="68"/>
      <c r="C223" s="13" t="s">
        <v>7</v>
      </c>
      <c r="D223" s="56">
        <f>D220+D221+D222</f>
        <v>29000</v>
      </c>
      <c r="E223" s="56">
        <f>E220+E221+E222</f>
        <v>29000</v>
      </c>
      <c r="F223" s="56">
        <f>F220+F221+F222</f>
        <v>29000</v>
      </c>
      <c r="G223" s="71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</row>
    <row r="224" spans="1:36" s="21" customFormat="1" ht="17.25" customHeight="1" x14ac:dyDescent="0.25">
      <c r="A224" s="72" t="s">
        <v>131</v>
      </c>
      <c r="B224" s="68" t="s">
        <v>12</v>
      </c>
      <c r="C224" s="12" t="s">
        <v>3</v>
      </c>
      <c r="D224" s="51">
        <f>188307.41+379988.59</f>
        <v>568296</v>
      </c>
      <c r="E224" s="51">
        <f t="shared" ref="E224:F224" si="35">188307.41+379988.59</f>
        <v>568296</v>
      </c>
      <c r="F224" s="51">
        <f t="shared" si="35"/>
        <v>568296</v>
      </c>
      <c r="G224" s="88" t="s">
        <v>27</v>
      </c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</row>
    <row r="225" spans="1:36" s="21" customFormat="1" ht="15" customHeight="1" x14ac:dyDescent="0.25">
      <c r="A225" s="73"/>
      <c r="B225" s="68"/>
      <c r="C225" s="12" t="s">
        <v>4</v>
      </c>
      <c r="D225" s="51">
        <v>227318.39999999999</v>
      </c>
      <c r="E225" s="51">
        <v>227318.39999999999</v>
      </c>
      <c r="F225" s="51">
        <v>227318.39999999999</v>
      </c>
      <c r="G225" s="70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</row>
    <row r="226" spans="1:36" s="21" customFormat="1" ht="32.25" customHeight="1" x14ac:dyDescent="0.25">
      <c r="A226" s="73"/>
      <c r="B226" s="68"/>
      <c r="C226" s="12" t="s">
        <v>5</v>
      </c>
      <c r="D226" s="51">
        <v>0</v>
      </c>
      <c r="E226" s="51">
        <v>0</v>
      </c>
      <c r="F226" s="51">
        <v>0</v>
      </c>
      <c r="G226" s="70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</row>
    <row r="227" spans="1:36" s="21" customFormat="1" ht="33.75" customHeight="1" x14ac:dyDescent="0.25">
      <c r="A227" s="74"/>
      <c r="B227" s="68"/>
      <c r="C227" s="13" t="s">
        <v>7</v>
      </c>
      <c r="D227" s="56">
        <f>D224+D225+D226</f>
        <v>795614.4</v>
      </c>
      <c r="E227" s="56">
        <f>E224+E225+E226</f>
        <v>795614.4</v>
      </c>
      <c r="F227" s="56">
        <f>F224+F225+F226</f>
        <v>795614.4</v>
      </c>
      <c r="G227" s="71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</row>
    <row r="228" spans="1:36" s="21" customFormat="1" ht="18" customHeight="1" x14ac:dyDescent="0.25">
      <c r="A228" s="92" t="s">
        <v>116</v>
      </c>
      <c r="B228" s="111" t="s">
        <v>12</v>
      </c>
      <c r="C228" s="11" t="s">
        <v>3</v>
      </c>
      <c r="D228" s="47">
        <f>D232+D236+D240</f>
        <v>35068</v>
      </c>
      <c r="E228" s="47">
        <f>E232+E236+E240</f>
        <v>35113</v>
      </c>
      <c r="F228" s="47">
        <f>F232+F236+F240</f>
        <v>36028</v>
      </c>
      <c r="G228" s="98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</row>
    <row r="229" spans="1:36" s="21" customFormat="1" ht="16.5" customHeight="1" x14ac:dyDescent="0.25">
      <c r="A229" s="93"/>
      <c r="B229" s="111"/>
      <c r="C229" s="11" t="s">
        <v>4</v>
      </c>
      <c r="D229" s="47">
        <f>D233+D237+D241</f>
        <v>13602555.66</v>
      </c>
      <c r="E229" s="47">
        <f t="shared" ref="E229:F229" si="36">E233+E237+E241</f>
        <v>13208381.050000001</v>
      </c>
      <c r="F229" s="47">
        <f t="shared" si="36"/>
        <v>15208409.35</v>
      </c>
      <c r="G229" s="98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</row>
    <row r="230" spans="1:36" s="21" customFormat="1" ht="33" customHeight="1" x14ac:dyDescent="0.25">
      <c r="A230" s="93"/>
      <c r="B230" s="111"/>
      <c r="C230" s="11" t="s">
        <v>5</v>
      </c>
      <c r="D230" s="47">
        <f>D234+D238+D242</f>
        <v>0</v>
      </c>
      <c r="E230" s="47">
        <f>E234+E238+E242</f>
        <v>0</v>
      </c>
      <c r="F230" s="47">
        <f>F234+F238+F242</f>
        <v>0</v>
      </c>
      <c r="G230" s="98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</row>
    <row r="231" spans="1:36" s="21" customFormat="1" ht="30.75" customHeight="1" x14ac:dyDescent="0.25">
      <c r="A231" s="94"/>
      <c r="B231" s="111"/>
      <c r="C231" s="11" t="s">
        <v>7</v>
      </c>
      <c r="D231" s="47">
        <f>D228+D229+D230</f>
        <v>13637623.66</v>
      </c>
      <c r="E231" s="47">
        <f>E228+E229+E230</f>
        <v>13243494.050000001</v>
      </c>
      <c r="F231" s="47">
        <f>F228+F229+F230</f>
        <v>15244437.35</v>
      </c>
      <c r="G231" s="98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</row>
    <row r="232" spans="1:36" s="21" customFormat="1" ht="18.75" customHeight="1" x14ac:dyDescent="0.25">
      <c r="A232" s="72" t="s">
        <v>43</v>
      </c>
      <c r="B232" s="68" t="s">
        <v>70</v>
      </c>
      <c r="C232" s="12" t="s">
        <v>3</v>
      </c>
      <c r="D232" s="51">
        <v>0</v>
      </c>
      <c r="E232" s="51">
        <v>0</v>
      </c>
      <c r="F232" s="51">
        <v>0</v>
      </c>
      <c r="G232" s="99" t="s">
        <v>50</v>
      </c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</row>
    <row r="233" spans="1:36" s="21" customFormat="1" ht="18.75" customHeight="1" x14ac:dyDescent="0.25">
      <c r="A233" s="73"/>
      <c r="B233" s="68"/>
      <c r="C233" s="12" t="s">
        <v>4</v>
      </c>
      <c r="D233" s="49">
        <v>10844058.08</v>
      </c>
      <c r="E233" s="49">
        <v>10483258.08</v>
      </c>
      <c r="F233" s="49">
        <v>12483258.08</v>
      </c>
      <c r="G233" s="99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</row>
    <row r="234" spans="1:36" s="21" customFormat="1" ht="29.25" customHeight="1" x14ac:dyDescent="0.25">
      <c r="A234" s="73"/>
      <c r="B234" s="68"/>
      <c r="C234" s="12" t="s">
        <v>5</v>
      </c>
      <c r="D234" s="51">
        <v>0</v>
      </c>
      <c r="E234" s="51">
        <v>0</v>
      </c>
      <c r="F234" s="51">
        <v>0</v>
      </c>
      <c r="G234" s="99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</row>
    <row r="235" spans="1:36" s="21" customFormat="1" ht="29.25" customHeight="1" x14ac:dyDescent="0.25">
      <c r="A235" s="74"/>
      <c r="B235" s="68"/>
      <c r="C235" s="12" t="s">
        <v>7</v>
      </c>
      <c r="D235" s="51">
        <f>D232+D233+D234</f>
        <v>10844058.08</v>
      </c>
      <c r="E235" s="51">
        <f>E232+E233+E234</f>
        <v>10483258.08</v>
      </c>
      <c r="F235" s="51">
        <f>F232+F233+F234</f>
        <v>12483258.08</v>
      </c>
      <c r="G235" s="99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</row>
    <row r="236" spans="1:36" s="21" customFormat="1" ht="18" customHeight="1" x14ac:dyDescent="0.25">
      <c r="A236" s="72" t="s">
        <v>44</v>
      </c>
      <c r="B236" s="68" t="s">
        <v>56</v>
      </c>
      <c r="C236" s="12" t="s">
        <v>3</v>
      </c>
      <c r="D236" s="51">
        <v>0</v>
      </c>
      <c r="E236" s="51">
        <v>0</v>
      </c>
      <c r="F236" s="51">
        <v>0</v>
      </c>
      <c r="G236" s="99" t="s">
        <v>51</v>
      </c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</row>
    <row r="237" spans="1:36" s="21" customFormat="1" ht="19.5" customHeight="1" x14ac:dyDescent="0.25">
      <c r="A237" s="73"/>
      <c r="B237" s="68"/>
      <c r="C237" s="12" t="s">
        <v>4</v>
      </c>
      <c r="D237" s="53">
        <v>2757413</v>
      </c>
      <c r="E237" s="53">
        <v>2724037</v>
      </c>
      <c r="F237" s="53">
        <v>2724037</v>
      </c>
      <c r="G237" s="99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</row>
    <row r="238" spans="1:36" s="21" customFormat="1" ht="29.25" customHeight="1" x14ac:dyDescent="0.25">
      <c r="A238" s="73"/>
      <c r="B238" s="68"/>
      <c r="C238" s="12" t="s">
        <v>5</v>
      </c>
      <c r="D238" s="51">
        <v>0</v>
      </c>
      <c r="E238" s="51">
        <v>0</v>
      </c>
      <c r="F238" s="51">
        <v>0</v>
      </c>
      <c r="G238" s="99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</row>
    <row r="239" spans="1:36" s="21" customFormat="1" ht="29.25" customHeight="1" x14ac:dyDescent="0.25">
      <c r="A239" s="74"/>
      <c r="B239" s="68"/>
      <c r="C239" s="12" t="s">
        <v>7</v>
      </c>
      <c r="D239" s="51">
        <f>D236+D237+D238</f>
        <v>2757413</v>
      </c>
      <c r="E239" s="51">
        <f>E236+E237+E238</f>
        <v>2724037</v>
      </c>
      <c r="F239" s="51">
        <f>F236+F237+F238</f>
        <v>2724037</v>
      </c>
      <c r="G239" s="99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</row>
    <row r="240" spans="1:36" s="21" customFormat="1" ht="29.25" customHeight="1" x14ac:dyDescent="0.25">
      <c r="A240" s="72" t="s">
        <v>91</v>
      </c>
      <c r="B240" s="68" t="s">
        <v>56</v>
      </c>
      <c r="C240" s="12" t="s">
        <v>3</v>
      </c>
      <c r="D240" s="51">
        <v>35068</v>
      </c>
      <c r="E240" s="51">
        <v>35113</v>
      </c>
      <c r="F240" s="51">
        <v>36028</v>
      </c>
      <c r="G240" s="88" t="s">
        <v>90</v>
      </c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</row>
    <row r="241" spans="1:80" s="21" customFormat="1" ht="29.25" customHeight="1" x14ac:dyDescent="0.25">
      <c r="A241" s="73"/>
      <c r="B241" s="68"/>
      <c r="C241" s="12" t="s">
        <v>4</v>
      </c>
      <c r="D241" s="51">
        <v>1084.58</v>
      </c>
      <c r="E241" s="51">
        <v>1085.97</v>
      </c>
      <c r="F241" s="51">
        <v>1114.27</v>
      </c>
      <c r="G241" s="70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</row>
    <row r="242" spans="1:80" s="21" customFormat="1" ht="32.25" customHeight="1" x14ac:dyDescent="0.25">
      <c r="A242" s="73"/>
      <c r="B242" s="68"/>
      <c r="C242" s="12" t="s">
        <v>5</v>
      </c>
      <c r="D242" s="51">
        <v>0</v>
      </c>
      <c r="E242" s="51">
        <v>0</v>
      </c>
      <c r="F242" s="51">
        <v>0</v>
      </c>
      <c r="G242" s="70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</row>
    <row r="243" spans="1:80" s="21" customFormat="1" ht="37.5" customHeight="1" x14ac:dyDescent="0.25">
      <c r="A243" s="74"/>
      <c r="B243" s="68"/>
      <c r="C243" s="12" t="s">
        <v>7</v>
      </c>
      <c r="D243" s="51">
        <f>D240+D241+D242</f>
        <v>36152.58</v>
      </c>
      <c r="E243" s="51">
        <f>E240+E241+E242</f>
        <v>36198.97</v>
      </c>
      <c r="F243" s="51">
        <f>F240+F241+F242</f>
        <v>37142.269999999997</v>
      </c>
      <c r="G243" s="71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</row>
    <row r="244" spans="1:80" s="32" customFormat="1" ht="18" customHeight="1" x14ac:dyDescent="0.25">
      <c r="A244" s="127" t="s">
        <v>117</v>
      </c>
      <c r="B244" s="111" t="s">
        <v>62</v>
      </c>
      <c r="C244" s="11" t="s">
        <v>3</v>
      </c>
      <c r="D244" s="47">
        <f>D248+D252+D256</f>
        <v>27173559.600000001</v>
      </c>
      <c r="E244" s="47">
        <f>E248+E252+E256</f>
        <v>0</v>
      </c>
      <c r="F244" s="47">
        <f>F248+F252+F256</f>
        <v>0</v>
      </c>
      <c r="G244" s="98"/>
      <c r="H244" s="30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  <c r="BG244" s="31"/>
      <c r="BH244" s="31"/>
      <c r="BI244" s="31"/>
      <c r="BJ244" s="31"/>
      <c r="BK244" s="31"/>
      <c r="BL244" s="31"/>
      <c r="BM244" s="31"/>
      <c r="BN244" s="31"/>
      <c r="BO244" s="31"/>
      <c r="BP244" s="31"/>
      <c r="BQ244" s="31"/>
      <c r="BR244" s="31"/>
      <c r="BS244" s="31"/>
      <c r="BT244" s="31"/>
      <c r="BU244" s="31"/>
      <c r="BV244" s="31"/>
      <c r="BW244" s="31"/>
      <c r="BX244" s="31"/>
      <c r="BY244" s="31"/>
      <c r="BZ244" s="31"/>
      <c r="CA244" s="31"/>
      <c r="CB244" s="31"/>
    </row>
    <row r="245" spans="1:80" s="32" customFormat="1" ht="19.5" customHeight="1" x14ac:dyDescent="0.25">
      <c r="A245" s="127"/>
      <c r="B245" s="111"/>
      <c r="C245" s="11" t="s">
        <v>4</v>
      </c>
      <c r="D245" s="47">
        <f>D249+D257+D253</f>
        <v>20651420.399999999</v>
      </c>
      <c r="E245" s="47">
        <f>E249+E253+E257</f>
        <v>16725940</v>
      </c>
      <c r="F245" s="47">
        <f>F249+F253+F257</f>
        <v>16725940</v>
      </c>
      <c r="G245" s="98"/>
      <c r="H245" s="30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  <c r="BG245" s="31"/>
      <c r="BH245" s="31"/>
      <c r="BI245" s="31"/>
      <c r="BJ245" s="31"/>
      <c r="BK245" s="31"/>
      <c r="BL245" s="31"/>
      <c r="BM245" s="31"/>
      <c r="BN245" s="31"/>
      <c r="BO245" s="31"/>
      <c r="BP245" s="31"/>
      <c r="BQ245" s="31"/>
      <c r="BR245" s="31"/>
      <c r="BS245" s="31"/>
      <c r="BT245" s="31"/>
      <c r="BU245" s="31"/>
      <c r="BV245" s="31"/>
      <c r="BW245" s="31"/>
      <c r="BX245" s="31"/>
      <c r="BY245" s="31"/>
      <c r="BZ245" s="31"/>
      <c r="CA245" s="31"/>
      <c r="CB245" s="31"/>
    </row>
    <row r="246" spans="1:80" s="32" customFormat="1" ht="32.25" customHeight="1" x14ac:dyDescent="0.25">
      <c r="A246" s="127"/>
      <c r="B246" s="111"/>
      <c r="C246" s="11" t="s">
        <v>5</v>
      </c>
      <c r="D246" s="47">
        <f>D250</f>
        <v>0</v>
      </c>
      <c r="E246" s="47">
        <f t="shared" ref="E246:F246" si="37">E250</f>
        <v>0</v>
      </c>
      <c r="F246" s="47">
        <f t="shared" si="37"/>
        <v>0</v>
      </c>
      <c r="G246" s="98"/>
      <c r="H246" s="30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  <c r="BG246" s="31"/>
      <c r="BH246" s="31"/>
      <c r="BI246" s="31"/>
      <c r="BJ246" s="31"/>
      <c r="BK246" s="31"/>
      <c r="BL246" s="31"/>
      <c r="BM246" s="31"/>
      <c r="BN246" s="31"/>
      <c r="BO246" s="31"/>
      <c r="BP246" s="31"/>
      <c r="BQ246" s="31"/>
      <c r="BR246" s="31"/>
      <c r="BS246" s="31"/>
      <c r="BT246" s="31"/>
      <c r="BU246" s="31"/>
      <c r="BV246" s="31"/>
      <c r="BW246" s="31"/>
      <c r="BX246" s="31"/>
      <c r="BY246" s="31"/>
      <c r="BZ246" s="31"/>
      <c r="CA246" s="31"/>
      <c r="CB246" s="31"/>
    </row>
    <row r="247" spans="1:80" s="32" customFormat="1" ht="33" customHeight="1" x14ac:dyDescent="0.25">
      <c r="A247" s="127"/>
      <c r="B247" s="111"/>
      <c r="C247" s="11" t="s">
        <v>7</v>
      </c>
      <c r="D247" s="47">
        <f>D244+D245+D246</f>
        <v>47824980</v>
      </c>
      <c r="E247" s="47">
        <f t="shared" ref="E247:F247" si="38">E244+E245+E246</f>
        <v>16725940</v>
      </c>
      <c r="F247" s="47">
        <f t="shared" si="38"/>
        <v>16725940</v>
      </c>
      <c r="G247" s="98"/>
      <c r="H247" s="30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1"/>
      <c r="BE247" s="31"/>
      <c r="BF247" s="31"/>
      <c r="BG247" s="31"/>
      <c r="BH247" s="31"/>
      <c r="BI247" s="31"/>
      <c r="BJ247" s="31"/>
      <c r="BK247" s="31"/>
      <c r="BL247" s="31"/>
      <c r="BM247" s="31"/>
      <c r="BN247" s="31"/>
      <c r="BO247" s="31"/>
      <c r="BP247" s="31"/>
      <c r="BQ247" s="31"/>
      <c r="BR247" s="31"/>
      <c r="BS247" s="31"/>
      <c r="BT247" s="31"/>
      <c r="BU247" s="31"/>
      <c r="BV247" s="31"/>
      <c r="BW247" s="31"/>
      <c r="BX247" s="31"/>
      <c r="BY247" s="31"/>
      <c r="BZ247" s="31"/>
      <c r="CA247" s="31"/>
      <c r="CB247" s="31"/>
    </row>
    <row r="248" spans="1:80" s="21" customFormat="1" ht="17.25" customHeight="1" x14ac:dyDescent="0.25">
      <c r="A248" s="72" t="s">
        <v>71</v>
      </c>
      <c r="B248" s="72" t="s">
        <v>42</v>
      </c>
      <c r="C248" s="14" t="s">
        <v>3</v>
      </c>
      <c r="D248" s="55">
        <v>0</v>
      </c>
      <c r="E248" s="55">
        <v>0</v>
      </c>
      <c r="F248" s="55">
        <v>0</v>
      </c>
      <c r="G248" s="99" t="s">
        <v>32</v>
      </c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</row>
    <row r="249" spans="1:80" s="21" customFormat="1" ht="18.75" customHeight="1" x14ac:dyDescent="0.25">
      <c r="A249" s="73"/>
      <c r="B249" s="73"/>
      <c r="C249" s="12" t="s">
        <v>4</v>
      </c>
      <c r="D249" s="49">
        <v>20308940</v>
      </c>
      <c r="E249" s="49">
        <v>16725940</v>
      </c>
      <c r="F249" s="49">
        <v>16725940</v>
      </c>
      <c r="G249" s="99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</row>
    <row r="250" spans="1:80" s="21" customFormat="1" ht="30.75" customHeight="1" x14ac:dyDescent="0.25">
      <c r="A250" s="73"/>
      <c r="B250" s="73"/>
      <c r="C250" s="12" t="s">
        <v>5</v>
      </c>
      <c r="D250" s="51">
        <v>0</v>
      </c>
      <c r="E250" s="51">
        <v>0</v>
      </c>
      <c r="F250" s="51">
        <v>0</v>
      </c>
      <c r="G250" s="99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</row>
    <row r="251" spans="1:80" s="21" customFormat="1" ht="40.5" customHeight="1" x14ac:dyDescent="0.25">
      <c r="A251" s="74"/>
      <c r="B251" s="74"/>
      <c r="C251" s="44" t="s">
        <v>7</v>
      </c>
      <c r="D251" s="56">
        <f>D248+D249+D250</f>
        <v>20308940</v>
      </c>
      <c r="E251" s="56">
        <f>E248+E249+E250</f>
        <v>16725940</v>
      </c>
      <c r="F251" s="56">
        <f>F248+F249+F250</f>
        <v>16725940</v>
      </c>
      <c r="G251" s="99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</row>
    <row r="252" spans="1:80" s="21" customFormat="1" ht="24.75" customHeight="1" x14ac:dyDescent="0.25">
      <c r="A252" s="72" t="s">
        <v>123</v>
      </c>
      <c r="B252" s="72" t="s">
        <v>42</v>
      </c>
      <c r="C252" s="46" t="s">
        <v>3</v>
      </c>
      <c r="D252" s="56">
        <v>27173559.600000001</v>
      </c>
      <c r="E252" s="56">
        <v>0</v>
      </c>
      <c r="F252" s="56">
        <v>0</v>
      </c>
      <c r="G252" s="88" t="s">
        <v>124</v>
      </c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2"/>
      <c r="AH252" s="22"/>
      <c r="AI252" s="22"/>
      <c r="AJ252" s="22"/>
    </row>
    <row r="253" spans="1:80" s="21" customFormat="1" ht="24.75" customHeight="1" x14ac:dyDescent="0.25">
      <c r="A253" s="73"/>
      <c r="B253" s="73"/>
      <c r="C253" s="44" t="s">
        <v>4</v>
      </c>
      <c r="D253" s="56">
        <v>274480.40000000002</v>
      </c>
      <c r="E253" s="56">
        <v>0</v>
      </c>
      <c r="F253" s="56">
        <v>0</v>
      </c>
      <c r="G253" s="70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  <c r="AH253" s="22"/>
      <c r="AI253" s="22"/>
      <c r="AJ253" s="22"/>
    </row>
    <row r="254" spans="1:80" s="21" customFormat="1" ht="32.25" customHeight="1" x14ac:dyDescent="0.25">
      <c r="A254" s="73"/>
      <c r="B254" s="73"/>
      <c r="C254" s="44" t="s">
        <v>5</v>
      </c>
      <c r="D254" s="56">
        <v>0</v>
      </c>
      <c r="E254" s="56">
        <v>0</v>
      </c>
      <c r="F254" s="56">
        <v>0</v>
      </c>
      <c r="G254" s="70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2"/>
      <c r="AH254" s="22"/>
      <c r="AI254" s="22"/>
      <c r="AJ254" s="22"/>
    </row>
    <row r="255" spans="1:80" s="21" customFormat="1" ht="125.25" customHeight="1" x14ac:dyDescent="0.25">
      <c r="A255" s="74"/>
      <c r="B255" s="74"/>
      <c r="C255" s="45" t="s">
        <v>7</v>
      </c>
      <c r="D255" s="56">
        <f>D252+D253+D254</f>
        <v>27448040</v>
      </c>
      <c r="E255" s="56">
        <f t="shared" ref="E255:F255" si="39">E252+E253+E254</f>
        <v>0</v>
      </c>
      <c r="F255" s="56">
        <f t="shared" si="39"/>
        <v>0</v>
      </c>
      <c r="G255" s="71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2"/>
      <c r="AH255" s="22"/>
      <c r="AI255" s="22"/>
      <c r="AJ255" s="22"/>
    </row>
    <row r="256" spans="1:80" s="21" customFormat="1" ht="20.25" customHeight="1" x14ac:dyDescent="0.25">
      <c r="A256" s="112" t="s">
        <v>121</v>
      </c>
      <c r="B256" s="128" t="s">
        <v>42</v>
      </c>
      <c r="C256" s="40" t="s">
        <v>3</v>
      </c>
      <c r="D256" s="56">
        <v>0</v>
      </c>
      <c r="E256" s="56">
        <v>0</v>
      </c>
      <c r="F256" s="56">
        <v>0</v>
      </c>
      <c r="G256" s="88" t="s">
        <v>32</v>
      </c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</row>
    <row r="257" spans="1:36" s="21" customFormat="1" ht="20.25" customHeight="1" x14ac:dyDescent="0.25">
      <c r="A257" s="113"/>
      <c r="B257" s="129"/>
      <c r="C257" s="40" t="s">
        <v>4</v>
      </c>
      <c r="D257" s="56">
        <v>68000</v>
      </c>
      <c r="E257" s="56">
        <v>0</v>
      </c>
      <c r="F257" s="56">
        <v>0</v>
      </c>
      <c r="G257" s="70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</row>
    <row r="258" spans="1:36" s="21" customFormat="1" ht="31.5" customHeight="1" x14ac:dyDescent="0.25">
      <c r="A258" s="113"/>
      <c r="B258" s="129"/>
      <c r="C258" s="40" t="s">
        <v>5</v>
      </c>
      <c r="D258" s="56">
        <v>0</v>
      </c>
      <c r="E258" s="56">
        <v>0</v>
      </c>
      <c r="F258" s="56">
        <v>0</v>
      </c>
      <c r="G258" s="70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  <c r="AJ258" s="22"/>
    </row>
    <row r="259" spans="1:36" s="21" customFormat="1" ht="31.5" customHeight="1" x14ac:dyDescent="0.25">
      <c r="A259" s="114"/>
      <c r="B259" s="130"/>
      <c r="C259" s="42" t="s">
        <v>7</v>
      </c>
      <c r="D259" s="56">
        <f>D256+D257+D258</f>
        <v>68000</v>
      </c>
      <c r="E259" s="56">
        <f t="shared" ref="E259:F259" si="40">E256+E257+E258</f>
        <v>0</v>
      </c>
      <c r="F259" s="56">
        <f t="shared" si="40"/>
        <v>0</v>
      </c>
      <c r="G259" s="71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  <c r="AJ259" s="22"/>
    </row>
    <row r="260" spans="1:36" s="34" customFormat="1" x14ac:dyDescent="0.25">
      <c r="A260" s="123" t="s">
        <v>10</v>
      </c>
      <c r="B260" s="126"/>
      <c r="C260" s="16" t="s">
        <v>3</v>
      </c>
      <c r="D260" s="57">
        <f t="shared" ref="D260:F261" si="41">D8+D84+D104+D140+D192+D228+D244+D64</f>
        <v>255440246.48999998</v>
      </c>
      <c r="E260" s="57">
        <f t="shared" si="41"/>
        <v>181117102.94</v>
      </c>
      <c r="F260" s="57">
        <f t="shared" si="41"/>
        <v>178755224.56</v>
      </c>
      <c r="G260" s="131"/>
    </row>
    <row r="261" spans="1:36" s="34" customFormat="1" x14ac:dyDescent="0.25">
      <c r="A261" s="124"/>
      <c r="B261" s="126"/>
      <c r="C261" s="16" t="s">
        <v>4</v>
      </c>
      <c r="D261" s="57">
        <f t="shared" si="41"/>
        <v>148432515.30999997</v>
      </c>
      <c r="E261" s="57">
        <f t="shared" si="41"/>
        <v>124390416.14000002</v>
      </c>
      <c r="F261" s="57">
        <f t="shared" si="41"/>
        <v>126440309.19000001</v>
      </c>
      <c r="G261" s="132"/>
    </row>
    <row r="262" spans="1:36" s="34" customFormat="1" ht="31.5" x14ac:dyDescent="0.25">
      <c r="A262" s="124"/>
      <c r="B262" s="126"/>
      <c r="C262" s="33" t="s">
        <v>5</v>
      </c>
      <c r="D262" s="58">
        <f>D10+D86+D106+D194+D230+D246+D66</f>
        <v>0</v>
      </c>
      <c r="E262" s="58">
        <f>E10+E86+E106+E194+E230+E246+E66</f>
        <v>0</v>
      </c>
      <c r="F262" s="58">
        <f>F10+F86+F106+F194+F230+F246+F66</f>
        <v>0</v>
      </c>
      <c r="G262" s="132"/>
    </row>
    <row r="263" spans="1:36" s="34" customFormat="1" ht="18.75" customHeight="1" x14ac:dyDescent="0.25">
      <c r="A263" s="125"/>
      <c r="B263" s="126"/>
      <c r="C263" s="16" t="s">
        <v>16</v>
      </c>
      <c r="D263" s="57">
        <f>D260+D261+D262</f>
        <v>403872761.79999995</v>
      </c>
      <c r="E263" s="57">
        <f t="shared" ref="E263:F263" si="42">E260+E261+E262</f>
        <v>305507519.08000004</v>
      </c>
      <c r="F263" s="57">
        <f t="shared" si="42"/>
        <v>305195533.75</v>
      </c>
      <c r="G263" s="133"/>
    </row>
    <row r="267" spans="1:36" x14ac:dyDescent="0.25">
      <c r="D267" s="5"/>
      <c r="E267" s="5"/>
      <c r="F267" s="5"/>
    </row>
  </sheetData>
  <mergeCells count="199">
    <mergeCell ref="G240:G243"/>
    <mergeCell ref="B236:B239"/>
    <mergeCell ref="G152:G155"/>
    <mergeCell ref="G260:G263"/>
    <mergeCell ref="G236:G239"/>
    <mergeCell ref="G220:G223"/>
    <mergeCell ref="B224:B227"/>
    <mergeCell ref="B232:B235"/>
    <mergeCell ref="G224:G227"/>
    <mergeCell ref="B248:B251"/>
    <mergeCell ref="G244:G247"/>
    <mergeCell ref="G256:G259"/>
    <mergeCell ref="G232:G235"/>
    <mergeCell ref="G228:G231"/>
    <mergeCell ref="B176:B179"/>
    <mergeCell ref="B192:B195"/>
    <mergeCell ref="B180:B183"/>
    <mergeCell ref="G252:G255"/>
    <mergeCell ref="B152:B155"/>
    <mergeCell ref="G156:G159"/>
    <mergeCell ref="B160:B163"/>
    <mergeCell ref="B156:B159"/>
    <mergeCell ref="B196:B199"/>
    <mergeCell ref="G172:G175"/>
    <mergeCell ref="A248:A251"/>
    <mergeCell ref="A236:A239"/>
    <mergeCell ref="A260:A263"/>
    <mergeCell ref="A228:A231"/>
    <mergeCell ref="A232:A235"/>
    <mergeCell ref="A224:A227"/>
    <mergeCell ref="B228:B231"/>
    <mergeCell ref="B260:B263"/>
    <mergeCell ref="B220:B223"/>
    <mergeCell ref="A244:A247"/>
    <mergeCell ref="B244:B247"/>
    <mergeCell ref="A256:A259"/>
    <mergeCell ref="B256:B259"/>
    <mergeCell ref="A220:A223"/>
    <mergeCell ref="A252:A255"/>
    <mergeCell ref="B252:B255"/>
    <mergeCell ref="A240:A243"/>
    <mergeCell ref="B240:B243"/>
    <mergeCell ref="A32:A35"/>
    <mergeCell ref="A120:A123"/>
    <mergeCell ref="A60:A63"/>
    <mergeCell ref="B60:B63"/>
    <mergeCell ref="B100:B103"/>
    <mergeCell ref="A100:A103"/>
    <mergeCell ref="A36:A39"/>
    <mergeCell ref="A96:A99"/>
    <mergeCell ref="A84:A87"/>
    <mergeCell ref="A92:A95"/>
    <mergeCell ref="A56:A59"/>
    <mergeCell ref="A72:A75"/>
    <mergeCell ref="A76:A79"/>
    <mergeCell ref="A80:A83"/>
    <mergeCell ref="A112:A115"/>
    <mergeCell ref="B120:B123"/>
    <mergeCell ref="A40:A43"/>
    <mergeCell ref="B40:B43"/>
    <mergeCell ref="A116:A119"/>
    <mergeCell ref="A108:A111"/>
    <mergeCell ref="A44:A47"/>
    <mergeCell ref="A48:A51"/>
    <mergeCell ref="G96:G99"/>
    <mergeCell ref="G36:G39"/>
    <mergeCell ref="G52:G55"/>
    <mergeCell ref="G40:G43"/>
    <mergeCell ref="G32:G35"/>
    <mergeCell ref="G104:G107"/>
    <mergeCell ref="B32:B35"/>
    <mergeCell ref="B84:B87"/>
    <mergeCell ref="B104:B107"/>
    <mergeCell ref="G68:G71"/>
    <mergeCell ref="G44:G47"/>
    <mergeCell ref="G60:G63"/>
    <mergeCell ref="B36:B39"/>
    <mergeCell ref="G84:G87"/>
    <mergeCell ref="G72:G75"/>
    <mergeCell ref="G76:G79"/>
    <mergeCell ref="G80:G83"/>
    <mergeCell ref="B48:B51"/>
    <mergeCell ref="G48:G51"/>
    <mergeCell ref="B44:B47"/>
    <mergeCell ref="B96:B99"/>
    <mergeCell ref="B128:B131"/>
    <mergeCell ref="A52:A55"/>
    <mergeCell ref="B72:B75"/>
    <mergeCell ref="B108:B111"/>
    <mergeCell ref="B124:B127"/>
    <mergeCell ref="A128:A131"/>
    <mergeCell ref="B76:B79"/>
    <mergeCell ref="B80:B83"/>
    <mergeCell ref="A64:A67"/>
    <mergeCell ref="B64:B67"/>
    <mergeCell ref="A68:A71"/>
    <mergeCell ref="B68:B71"/>
    <mergeCell ref="B56:B59"/>
    <mergeCell ref="A104:A107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A16:A19"/>
    <mergeCell ref="G8:G11"/>
    <mergeCell ref="G16:G19"/>
    <mergeCell ref="B16:B19"/>
    <mergeCell ref="A20:A23"/>
    <mergeCell ref="B20:B23"/>
    <mergeCell ref="G12:G15"/>
    <mergeCell ref="B28:B31"/>
    <mergeCell ref="G28:G31"/>
    <mergeCell ref="G20:G23"/>
    <mergeCell ref="G24:G27"/>
    <mergeCell ref="B24:B27"/>
    <mergeCell ref="A28:A31"/>
    <mergeCell ref="A24:A27"/>
    <mergeCell ref="G108:G111"/>
    <mergeCell ref="A144:A147"/>
    <mergeCell ref="B132:B135"/>
    <mergeCell ref="G248:G251"/>
    <mergeCell ref="G92:G95"/>
    <mergeCell ref="B92:B95"/>
    <mergeCell ref="G56:G59"/>
    <mergeCell ref="B52:B55"/>
    <mergeCell ref="G100:G103"/>
    <mergeCell ref="G88:G91"/>
    <mergeCell ref="A88:A91"/>
    <mergeCell ref="B88:B91"/>
    <mergeCell ref="A136:A139"/>
    <mergeCell ref="G136:G139"/>
    <mergeCell ref="A148:A151"/>
    <mergeCell ref="B148:B151"/>
    <mergeCell ref="B140:B143"/>
    <mergeCell ref="B112:B115"/>
    <mergeCell ref="G112:G115"/>
    <mergeCell ref="G116:G119"/>
    <mergeCell ref="G140:G143"/>
    <mergeCell ref="G128:G131"/>
    <mergeCell ref="B116:B119"/>
    <mergeCell ref="B200:B203"/>
    <mergeCell ref="A156:A159"/>
    <mergeCell ref="A152:A155"/>
    <mergeCell ref="A164:A167"/>
    <mergeCell ref="A192:A195"/>
    <mergeCell ref="B172:B175"/>
    <mergeCell ref="A176:A179"/>
    <mergeCell ref="G180:G183"/>
    <mergeCell ref="G192:G195"/>
    <mergeCell ref="G176:G179"/>
    <mergeCell ref="B168:B171"/>
    <mergeCell ref="G168:G171"/>
    <mergeCell ref="B164:B167"/>
    <mergeCell ref="G164:G167"/>
    <mergeCell ref="G160:G163"/>
    <mergeCell ref="A160:A163"/>
    <mergeCell ref="A188:A191"/>
    <mergeCell ref="B188:B191"/>
    <mergeCell ref="G188:G191"/>
    <mergeCell ref="A184:A187"/>
    <mergeCell ref="B184:B187"/>
    <mergeCell ref="G184:G187"/>
    <mergeCell ref="A172:A175"/>
    <mergeCell ref="A180:A183"/>
    <mergeCell ref="G124:G127"/>
    <mergeCell ref="G120:G123"/>
    <mergeCell ref="G132:G135"/>
    <mergeCell ref="A140:A143"/>
    <mergeCell ref="A124:A127"/>
    <mergeCell ref="B136:B139"/>
    <mergeCell ref="G148:G151"/>
    <mergeCell ref="G144:G147"/>
    <mergeCell ref="B144:B147"/>
    <mergeCell ref="A132:A135"/>
    <mergeCell ref="B212:B215"/>
    <mergeCell ref="A212:A215"/>
    <mergeCell ref="G212:G215"/>
    <mergeCell ref="A216:A219"/>
    <mergeCell ref="A168:A171"/>
    <mergeCell ref="G216:G219"/>
    <mergeCell ref="A204:A207"/>
    <mergeCell ref="B204:B207"/>
    <mergeCell ref="B216:B219"/>
    <mergeCell ref="G206:G211"/>
    <mergeCell ref="G200:G203"/>
    <mergeCell ref="B208:B211"/>
    <mergeCell ref="A200:A203"/>
    <mergeCell ref="A208:A211"/>
    <mergeCell ref="G196:G199"/>
    <mergeCell ref="A196:A199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2023-11-09T08:02:36Z</cp:lastPrinted>
  <dcterms:created xsi:type="dcterms:W3CDTF">2011-06-15T13:58:56Z</dcterms:created>
  <dcterms:modified xsi:type="dcterms:W3CDTF">2024-05-23T11:08:00Z</dcterms:modified>
</cp:coreProperties>
</file>