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Лист11" sheetId="13" r:id="rId1"/>
    <sheet name="Лист12" sheetId="14" r:id="rId2"/>
    <sheet name="Лист13" sheetId="15" r:id="rId3"/>
    <sheet name="Лист14" sheetId="16" r:id="rId4"/>
  </sheets>
  <calcPr calcId="114210"/>
</workbook>
</file>

<file path=xl/calcChain.xml><?xml version="1.0" encoding="utf-8"?>
<calcChain xmlns="http://schemas.openxmlformats.org/spreadsheetml/2006/main">
  <c r="D10" i="15"/>
  <c r="E11" i="14"/>
  <c r="D11" i="15"/>
  <c r="E9" i="14"/>
  <c r="E19" i="13"/>
  <c r="F19"/>
  <c r="E21"/>
  <c r="E20"/>
  <c r="F21"/>
  <c r="G21"/>
  <c r="E22"/>
  <c r="F22"/>
  <c r="G19"/>
  <c r="F20"/>
  <c r="G20"/>
  <c r="G22"/>
</calcChain>
</file>

<file path=xl/sharedStrings.xml><?xml version="1.0" encoding="utf-8"?>
<sst xmlns="http://schemas.openxmlformats.org/spreadsheetml/2006/main" count="94" uniqueCount="85">
  <si>
    <t>Должность</t>
  </si>
  <si>
    <t>Затраты на оплату труда основного персонала</t>
  </si>
  <si>
    <t>Начисления на оплату труда 30,2% (руб.)</t>
  </si>
  <si>
    <t>Месячный фонд рабочего времени воспитателей  - 36 часов / 5 дн. * 247 рабоч. дн. в 2014 году / 12 мес. = 148,2 час.</t>
  </si>
  <si>
    <t>Затраты на основной персонал, участвующий в предоставлении платной услуги</t>
  </si>
  <si>
    <t>Прогноз суммы начисленной амортизации имущества общехозяйственного назначения</t>
  </si>
  <si>
    <t>Прогноз затрат общехозяйственного назначения</t>
  </si>
  <si>
    <t>Прогноз затрат на административно-управленческий персонал</t>
  </si>
  <si>
    <t>Наименование статей затрат</t>
  </si>
  <si>
    <t>№ п/п</t>
  </si>
  <si>
    <t>Музыкальный руководитель</t>
  </si>
  <si>
    <t>Студия танца</t>
  </si>
  <si>
    <t>Пластилиновая живопись</t>
  </si>
  <si>
    <t>Исходные данные:</t>
  </si>
  <si>
    <r>
      <t>Площадь здания всего: 1481,7 м</t>
    </r>
    <r>
      <rPr>
        <b/>
        <vertAlign val="superscript"/>
        <sz val="14"/>
        <color indexed="8"/>
        <rFont val="Times New Roman"/>
        <family val="1"/>
        <charset val="204"/>
      </rPr>
      <t>2</t>
    </r>
  </si>
  <si>
    <r>
      <t>Площадь используемого помещения для оказания платных услуг: 63 м</t>
    </r>
    <r>
      <rPr>
        <b/>
        <vertAlign val="superscript"/>
        <sz val="14"/>
        <color indexed="8"/>
        <rFont val="Times New Roman"/>
        <family val="1"/>
        <charset val="204"/>
      </rPr>
      <t>2</t>
    </r>
    <r>
      <rPr>
        <b/>
        <sz val="14"/>
        <color indexed="8"/>
        <rFont val="Times New Roman"/>
        <family val="1"/>
        <charset val="204"/>
      </rPr>
      <t xml:space="preserve"> </t>
    </r>
  </si>
  <si>
    <t>Количество детей получающих платную услугу 1 чел. ( 1 группа).</t>
  </si>
  <si>
    <t>Наполняемость 1 группы: 1 человек.</t>
  </si>
  <si>
    <r>
      <t>1.</t>
    </r>
    <r>
      <rPr>
        <b/>
        <sz val="7"/>
        <color indexed="8"/>
        <rFont val="Times New Roman"/>
        <family val="1"/>
        <charset val="204"/>
      </rPr>
      <t xml:space="preserve">     </t>
    </r>
    <r>
      <rPr>
        <b/>
        <sz val="14"/>
        <color indexed="8"/>
        <rFont val="Times New Roman"/>
        <family val="1"/>
        <charset val="204"/>
      </rPr>
      <t>Расчет затрат на оплату труда персонала</t>
    </r>
  </si>
  <si>
    <t>Празднование Дня Рождения ребенка по заявке родителей.</t>
  </si>
  <si>
    <t>Средний должностной оклад в месяц (руб.)</t>
  </si>
  <si>
    <t>Месячный фонд рабочего времени     ( в часах)</t>
  </si>
  <si>
    <t>Норма времени на оказание платной услуги (час.)</t>
  </si>
  <si>
    <t>Затраты на оплату труда персонала(руб.) (5)=(2)/(3)*(4)</t>
  </si>
  <si>
    <t>Затраты на оплату труда,включая начисления на оплату труда (руб.)</t>
  </si>
  <si>
    <t>Воспитатель</t>
  </si>
  <si>
    <t>ИТОГО</t>
  </si>
  <si>
    <t>Расчет накладных затрат</t>
  </si>
  <si>
    <t>Прогноз суммарного фонда оплаты труда основного персонала</t>
  </si>
  <si>
    <t>Коэффициент накладных затрат (5)=((1)+(2)+(3))/(4)</t>
  </si>
  <si>
    <t>Итого накладные затраты (в час на 1 ребенка) (7)=(5)*(6)</t>
  </si>
  <si>
    <t>Затраты общехозяйственного назначения - 40,1</t>
  </si>
  <si>
    <t>1. Затраты по коммунальным услугам на одного ребенка: 40,1</t>
  </si>
  <si>
    <t>Электроэнергия - 6,30 *4 часа = 25,2 руб.</t>
  </si>
  <si>
    <t>Годовое потребление электроэнергии - 52000 квт/ч (по плану на 2014 год)</t>
  </si>
  <si>
    <t xml:space="preserve">52000 квт/ч /247 рабочих дней в году = 210,53 квт/ч (в день) /9 часов =  23,39 квт/ч (затраты на электроэнергию в час работы на все здание) </t>
  </si>
  <si>
    <t>23,39 квт/ч / 1481,7 м2 * 63 м2 = 0,99 квт/ч * 6,36 руб. = 6,30 руб.</t>
  </si>
  <si>
    <t>Водоснабжение - 2,58 руб.</t>
  </si>
  <si>
    <t>1 ребенок * 75л (в день по нормам) / 9 часов / 1000 = 0,00833 м3 *15,62 руб. = 0,13 руб. (в т.ч. НДС)</t>
  </si>
  <si>
    <t>4 работника (3 преподавателя, уборщик) * 20л /9 часов / 1000 = 0,009 м3 * 15,62 руб. = 0,14 руб.</t>
  </si>
  <si>
    <t>На мытье полов 75л / 1000 = 0,075 м3 * 15,62 руб. = 1,17 руб.</t>
  </si>
  <si>
    <t>Водоотведение  0,00833 + 0,009 + 0,075 = 0,0923 * 12,39 руб. = 1,14 руб. (в т.ч. НДС)</t>
  </si>
  <si>
    <t>Отопление - 12,84 руб.</t>
  </si>
  <si>
    <t>288,420 Гкал. (количество Гкал. по факту на 2013 год) / 7 мес. (период отопления учреждения) = 41,2 Гкал в мес.</t>
  </si>
  <si>
    <t>41,2 Гкал / 1481,7 м2 * 63 м2 = 1,75 Гкал /30 дней / 24ч * 4ч = 0,01 Гкал в час * 1283,72 руб. = 12,84 руб. (в т.ч. НДС)</t>
  </si>
  <si>
    <t>Расчет стоимости одного занятия на 1 человека:</t>
  </si>
  <si>
    <t>Расчет цены на оказание платной услуги</t>
  </si>
  <si>
    <t>Празднование Дня Рождения ребенка по заявке родителей</t>
  </si>
  <si>
    <t>Сумма (руб.)</t>
  </si>
  <si>
    <t>Затраты материальных запасов</t>
  </si>
  <si>
    <t>Сумма начисленной амортизации оборудования, используемого при оказании платной услуги</t>
  </si>
  <si>
    <t>-</t>
  </si>
  <si>
    <t>Накладные затраты, относимые на  платную услугу</t>
  </si>
  <si>
    <t>Итого затрат (стр.1+стр.2+стр.3+стр.4+стр.5)</t>
  </si>
  <si>
    <t>Цена на платную услугу</t>
  </si>
  <si>
    <t>Утверждаю</t>
  </si>
  <si>
    <t>Заведующая МБДОУ "Теремок"</t>
  </si>
  <si>
    <t>Н.А. Жолудова</t>
  </si>
  <si>
    <t>Месячный фонд рабочего времени музыкальных руководителей  - 24 часа / 5 дн. * 247 рабоч. дн. в 2014 году / 12 мес. = 98,8 час.</t>
  </si>
  <si>
    <t>Главный бухгалтер</t>
  </si>
  <si>
    <t>Л.П. Никишаева</t>
  </si>
  <si>
    <t>Заведующая МБДОУ  "Теремок"</t>
  </si>
  <si>
    <t>Наименование платной услуги</t>
  </si>
  <si>
    <t>Периодичность</t>
  </si>
  <si>
    <t>Цена 1 занятия, руб.</t>
  </si>
  <si>
    <t>1.</t>
  </si>
  <si>
    <t>Группа вечернего пребывания</t>
  </si>
  <si>
    <t>каждый день</t>
  </si>
  <si>
    <t>2.</t>
  </si>
  <si>
    <t>2 раза в неделю</t>
  </si>
  <si>
    <t>3.</t>
  </si>
  <si>
    <t>4.</t>
  </si>
  <si>
    <t>5.</t>
  </si>
  <si>
    <t xml:space="preserve">Подготовка к школе </t>
  </si>
  <si>
    <t>1 раз в неделю</t>
  </si>
  <si>
    <t>Празднование дня рождения ребенка по заявке родителей</t>
  </si>
  <si>
    <t>Прейскурант цен на оказание дополнительных образовательных услуг в МБДОУ "Теремок"  на 2014 учебный год</t>
  </si>
  <si>
    <t>Е.В. Новикова</t>
  </si>
  <si>
    <t>4-77-66</t>
  </si>
  <si>
    <t>2.Объём накладных затрат на 1 ребенка – 40,1  руб.</t>
  </si>
  <si>
    <t>Прибыль 13%</t>
  </si>
  <si>
    <t>Количество часов в месяц: 2 + 1,2(подготовка педагогов)= 3,2 часа</t>
  </si>
  <si>
    <t>Главный бухгалтер                                                                            Л.П. Никишаева</t>
  </si>
  <si>
    <t>исп.Е.В. Новикова</t>
  </si>
  <si>
    <t xml:space="preserve">ЭКОНОМИЧЕСКОЕ ОБОСНОВАНИЕ РАСЧЕТА СТОИМОСТИ ДОПОЛНИТЕЛЬНОЙ ПЛАТНОЙ ОБРАЗОВАТЕЛЬНОЙ УСЛУГИ «ПРАЗДНОВАНИЕ ДНЯ РОЖДЕНИЯ РЕБЁНКА (ПО ЗАЯВКЕ РОДИТЕЛЕЙ)» В МБДОУ "Теремок"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</si>
</sst>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vertAlign val="superscript"/>
      <sz val="14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0" xfId="0" applyFont="1" applyAlignment="1">
      <alignment horizontal="left" indent="2"/>
    </xf>
    <xf numFmtId="0" fontId="2" fillId="0" borderId="0" xfId="0" applyFont="1"/>
    <xf numFmtId="0" fontId="5" fillId="0" borderId="2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2" fontId="9" fillId="0" borderId="9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164" fontId="10" fillId="0" borderId="11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" fillId="0" borderId="0" xfId="0" applyFont="1"/>
    <xf numFmtId="1" fontId="10" fillId="0" borderId="11" xfId="0" applyNumberFormat="1" applyFont="1" applyBorder="1" applyAlignment="1">
      <alignment horizontal="center" vertical="top" wrapText="1"/>
    </xf>
    <xf numFmtId="0" fontId="0" fillId="0" borderId="12" xfId="0" applyBorder="1"/>
    <xf numFmtId="0" fontId="0" fillId="0" borderId="0" xfId="0" applyBorder="1"/>
    <xf numFmtId="0" fontId="0" fillId="0" borderId="0" xfId="0" applyAlignment="1">
      <alignment horizontal="right"/>
    </xf>
    <xf numFmtId="0" fontId="10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4" fontId="10" fillId="0" borderId="11" xfId="0" applyNumberFormat="1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 indent="2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left" indent="5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499984740745262"/>
    <pageSetUpPr fitToPage="1"/>
  </sheetPr>
  <dimension ref="A1:I34"/>
  <sheetViews>
    <sheetView topLeftCell="A19" workbookViewId="0">
      <selection activeCell="H9" sqref="H9"/>
    </sheetView>
  </sheetViews>
  <sheetFormatPr defaultRowHeight="15"/>
  <cols>
    <col min="1" max="1" width="12.5703125" customWidth="1"/>
    <col min="8" max="8" width="12" customWidth="1"/>
  </cols>
  <sheetData>
    <row r="1" spans="1:9">
      <c r="H1" t="s">
        <v>55</v>
      </c>
    </row>
    <row r="2" spans="1:9">
      <c r="F2" s="47" t="s">
        <v>56</v>
      </c>
      <c r="G2" s="47"/>
      <c r="H2" s="47"/>
      <c r="I2" s="47"/>
    </row>
    <row r="3" spans="1:9" ht="24" customHeight="1">
      <c r="F3" s="33"/>
      <c r="G3" s="33"/>
      <c r="H3" s="48" t="s">
        <v>57</v>
      </c>
      <c r="I3" s="48"/>
    </row>
    <row r="4" spans="1:9" ht="24" customHeight="1">
      <c r="F4" s="34"/>
      <c r="G4" s="34"/>
      <c r="H4" s="35"/>
      <c r="I4" s="35"/>
    </row>
    <row r="5" spans="1:9" ht="24" customHeight="1">
      <c r="F5" s="34"/>
      <c r="G5" s="34"/>
      <c r="H5" s="35"/>
      <c r="I5" s="35"/>
    </row>
    <row r="6" spans="1:9" ht="96" customHeight="1">
      <c r="A6" s="43" t="s">
        <v>84</v>
      </c>
      <c r="B6" s="43"/>
      <c r="C6" s="43"/>
      <c r="D6" s="43"/>
      <c r="E6" s="43"/>
      <c r="F6" s="43"/>
      <c r="G6" s="43"/>
      <c r="H6" s="43"/>
    </row>
    <row r="8" spans="1:9" ht="18.75">
      <c r="A8" s="4" t="s">
        <v>13</v>
      </c>
    </row>
    <row r="9" spans="1:9" ht="21.75">
      <c r="A9" s="4" t="s">
        <v>14</v>
      </c>
    </row>
    <row r="10" spans="1:9" ht="39" customHeight="1">
      <c r="A10" s="44" t="s">
        <v>15</v>
      </c>
      <c r="B10" s="44"/>
      <c r="C10" s="44"/>
      <c r="D10" s="44"/>
      <c r="E10" s="44"/>
    </row>
    <row r="11" spans="1:9" ht="35.25" customHeight="1">
      <c r="A11" s="43" t="s">
        <v>16</v>
      </c>
      <c r="B11" s="43"/>
      <c r="C11" s="43"/>
      <c r="D11" s="43"/>
      <c r="E11" s="43"/>
    </row>
    <row r="12" spans="1:9" ht="19.5" customHeight="1">
      <c r="A12" s="4" t="s">
        <v>17</v>
      </c>
    </row>
    <row r="13" spans="1:9" ht="18" customHeight="1">
      <c r="A13" s="45" t="s">
        <v>81</v>
      </c>
      <c r="B13" s="45"/>
      <c r="C13" s="45"/>
      <c r="D13" s="45"/>
      <c r="E13" s="45"/>
      <c r="F13" s="45"/>
      <c r="G13" s="45"/>
      <c r="H13" s="45"/>
    </row>
    <row r="14" spans="1:9" ht="18.75">
      <c r="A14" s="46" t="s">
        <v>18</v>
      </c>
      <c r="B14" s="46"/>
      <c r="C14" s="46"/>
      <c r="D14" s="46"/>
      <c r="E14" s="46"/>
      <c r="F14" s="46"/>
      <c r="G14" s="46"/>
      <c r="H14" s="46"/>
    </row>
    <row r="15" spans="1:9" ht="18.75">
      <c r="A15" s="42" t="s">
        <v>19</v>
      </c>
      <c r="B15" s="42"/>
      <c r="C15" s="42"/>
      <c r="D15" s="42"/>
      <c r="E15" s="42"/>
      <c r="F15" s="42"/>
      <c r="G15" s="42"/>
      <c r="H15" s="42"/>
    </row>
    <row r="16" spans="1:9" ht="19.5" thickBot="1">
      <c r="A16" s="5"/>
    </row>
    <row r="17" spans="1:9" ht="115.5" thickBot="1">
      <c r="A17" s="6" t="s">
        <v>0</v>
      </c>
      <c r="B17" s="6" t="s">
        <v>20</v>
      </c>
      <c r="C17" s="6" t="s">
        <v>21</v>
      </c>
      <c r="D17" s="6" t="s">
        <v>22</v>
      </c>
      <c r="E17" s="6" t="s">
        <v>23</v>
      </c>
      <c r="F17" s="7" t="s">
        <v>2</v>
      </c>
      <c r="G17" s="8" t="s">
        <v>24</v>
      </c>
    </row>
    <row r="18" spans="1:9" ht="16.5" thickBot="1">
      <c r="A18" s="9">
        <v>1</v>
      </c>
      <c r="B18" s="9">
        <v>2</v>
      </c>
      <c r="C18" s="9">
        <v>3</v>
      </c>
      <c r="D18" s="9">
        <v>4</v>
      </c>
      <c r="E18" s="10">
        <v>5</v>
      </c>
      <c r="F18" s="11">
        <v>6</v>
      </c>
      <c r="G18" s="11">
        <v>7</v>
      </c>
    </row>
    <row r="19" spans="1:9" ht="39" thickBot="1">
      <c r="A19" s="12" t="s">
        <v>10</v>
      </c>
      <c r="B19" s="13">
        <v>18000</v>
      </c>
      <c r="C19" s="13">
        <v>98.8</v>
      </c>
      <c r="D19" s="14">
        <v>3.2</v>
      </c>
      <c r="E19" s="15">
        <f>B19/C19*D19</f>
        <v>582.99595141700411</v>
      </c>
      <c r="F19" s="16">
        <f>E19*0.302</f>
        <v>176.06477732793525</v>
      </c>
      <c r="G19" s="16">
        <f>E19+F19</f>
        <v>759.0607287449393</v>
      </c>
    </row>
    <row r="20" spans="1:9" ht="15.75" thickBot="1">
      <c r="A20" s="17" t="s">
        <v>25</v>
      </c>
      <c r="B20" s="18">
        <v>18000</v>
      </c>
      <c r="C20" s="18">
        <v>148.19999999999999</v>
      </c>
      <c r="D20" s="18">
        <v>3.2</v>
      </c>
      <c r="E20" s="19">
        <f>B20/C20*D20</f>
        <v>388.66396761133609</v>
      </c>
      <c r="F20" s="16">
        <f>E20*0.302</f>
        <v>117.3765182186235</v>
      </c>
      <c r="G20" s="16">
        <f>E20+F20</f>
        <v>506.04048582995961</v>
      </c>
    </row>
    <row r="21" spans="1:9" ht="15.75" thickBot="1">
      <c r="A21" s="17" t="s">
        <v>25</v>
      </c>
      <c r="B21" s="18">
        <v>18000</v>
      </c>
      <c r="C21" s="18">
        <v>148.19999999999999</v>
      </c>
      <c r="D21" s="18">
        <v>3.2</v>
      </c>
      <c r="E21" s="19">
        <f>B21/C21*D21</f>
        <v>388.66396761133609</v>
      </c>
      <c r="F21" s="16">
        <f>E21*0.302</f>
        <v>117.3765182186235</v>
      </c>
      <c r="G21" s="16">
        <f>E21+F21</f>
        <v>506.04048582995961</v>
      </c>
    </row>
    <row r="22" spans="1:9" ht="16.5" thickBot="1">
      <c r="A22" s="20" t="s">
        <v>26</v>
      </c>
      <c r="B22" s="18"/>
      <c r="C22" s="18"/>
      <c r="D22" s="18"/>
      <c r="E22" s="19">
        <f>E19+E20+E21</f>
        <v>1360.3238866396764</v>
      </c>
      <c r="F22" s="16">
        <f>E22*0.302</f>
        <v>410.81781376518228</v>
      </c>
      <c r="G22" s="16">
        <f>SUM(G19:G21)</f>
        <v>1771.1417004048585</v>
      </c>
    </row>
    <row r="23" spans="1:9" ht="41.25" customHeight="1">
      <c r="A23" s="41"/>
      <c r="B23" s="41"/>
      <c r="C23" s="41"/>
      <c r="D23" s="41"/>
      <c r="E23" s="41"/>
      <c r="F23" s="41"/>
      <c r="G23" s="41"/>
      <c r="H23" s="41"/>
      <c r="I23" s="36"/>
    </row>
    <row r="24" spans="1:9" ht="30.75" customHeight="1">
      <c r="A24" s="41" t="s">
        <v>3</v>
      </c>
      <c r="B24" s="41"/>
      <c r="C24" s="41"/>
      <c r="D24" s="41"/>
      <c r="E24" s="41"/>
      <c r="F24" s="41"/>
      <c r="G24" s="41"/>
      <c r="H24" s="41"/>
      <c r="I24" s="41"/>
    </row>
    <row r="25" spans="1:9" ht="29.25" customHeight="1">
      <c r="A25" s="41" t="s">
        <v>58</v>
      </c>
      <c r="B25" s="41"/>
      <c r="C25" s="41"/>
      <c r="D25" s="41"/>
      <c r="E25" s="41"/>
      <c r="F25" s="41"/>
      <c r="G25" s="41"/>
      <c r="H25" s="41"/>
      <c r="I25" s="41"/>
    </row>
    <row r="26" spans="1:9" ht="15.75">
      <c r="A26" s="40"/>
      <c r="B26" s="40"/>
      <c r="C26" s="40"/>
      <c r="D26" s="40"/>
      <c r="E26" s="40"/>
      <c r="F26" s="40"/>
      <c r="G26" s="40"/>
      <c r="H26" s="40"/>
      <c r="I26" s="40"/>
    </row>
    <row r="30" spans="1:9">
      <c r="A30" t="s">
        <v>82</v>
      </c>
    </row>
    <row r="33" spans="1:1">
      <c r="A33" t="s">
        <v>83</v>
      </c>
    </row>
    <row r="34" spans="1:1">
      <c r="A34" t="s">
        <v>78</v>
      </c>
    </row>
  </sheetData>
  <mergeCells count="12">
    <mergeCell ref="F2:I2"/>
    <mergeCell ref="H3:I3"/>
    <mergeCell ref="A23:H23"/>
    <mergeCell ref="A24:I24"/>
    <mergeCell ref="A26:I26"/>
    <mergeCell ref="A25:I25"/>
    <mergeCell ref="A15:H15"/>
    <mergeCell ref="A6:H6"/>
    <mergeCell ref="A10:E10"/>
    <mergeCell ref="A11:E11"/>
    <mergeCell ref="A13:H13"/>
    <mergeCell ref="A14:H14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499984740745262"/>
    <pageSetUpPr fitToPage="1"/>
  </sheetPr>
  <dimension ref="A1:G25"/>
  <sheetViews>
    <sheetView workbookViewId="0">
      <selection activeCell="G16" sqref="G16"/>
    </sheetView>
  </sheetViews>
  <sheetFormatPr defaultRowHeight="15"/>
  <cols>
    <col min="1" max="2" width="3.140625" customWidth="1"/>
    <col min="3" max="3" width="4.28515625" customWidth="1"/>
    <col min="4" max="4" width="38.7109375" customWidth="1"/>
    <col min="5" max="5" width="24.7109375" customWidth="1"/>
    <col min="6" max="6" width="16" customWidth="1"/>
  </cols>
  <sheetData>
    <row r="1" spans="1:7" ht="18.75">
      <c r="A1" s="4"/>
      <c r="B1" s="23"/>
      <c r="C1" s="51" t="s">
        <v>79</v>
      </c>
      <c r="D1" s="51"/>
      <c r="E1" s="51"/>
      <c r="F1" s="51"/>
      <c r="G1" s="23"/>
    </row>
    <row r="2" spans="1:7" ht="18.75">
      <c r="A2" s="22"/>
      <c r="B2" s="42" t="s">
        <v>27</v>
      </c>
      <c r="C2" s="42"/>
      <c r="D2" s="42"/>
      <c r="E2" s="42"/>
      <c r="F2" s="42"/>
      <c r="G2" s="42"/>
    </row>
    <row r="3" spans="1:7" ht="21.75" customHeight="1">
      <c r="A3" s="22"/>
      <c r="B3" s="22"/>
      <c r="C3" s="42" t="s">
        <v>19</v>
      </c>
      <c r="D3" s="42"/>
      <c r="E3" s="42"/>
      <c r="F3" s="42"/>
      <c r="G3" s="22"/>
    </row>
    <row r="4" spans="1:7" ht="19.5" thickBot="1">
      <c r="A4" s="22"/>
    </row>
    <row r="5" spans="1:7" ht="38.25" customHeight="1" thickBot="1">
      <c r="C5" s="24">
        <v>1</v>
      </c>
      <c r="D5" s="24" t="s">
        <v>7</v>
      </c>
      <c r="E5" s="25"/>
    </row>
    <row r="6" spans="1:7" ht="38.25" customHeight="1" thickBot="1">
      <c r="C6" s="10">
        <v>2</v>
      </c>
      <c r="D6" s="10" t="s">
        <v>6</v>
      </c>
      <c r="E6" s="26">
        <v>40.1</v>
      </c>
    </row>
    <row r="7" spans="1:7" ht="51.75" customHeight="1" thickBot="1">
      <c r="C7" s="10">
        <v>3</v>
      </c>
      <c r="D7" s="10" t="s">
        <v>5</v>
      </c>
      <c r="E7" s="26"/>
    </row>
    <row r="8" spans="1:7" ht="39" customHeight="1" thickBot="1">
      <c r="C8" s="10">
        <v>4</v>
      </c>
      <c r="D8" s="10" t="s">
        <v>28</v>
      </c>
      <c r="E8" s="26">
        <v>1771.14</v>
      </c>
    </row>
    <row r="9" spans="1:7" ht="38.25" customHeight="1" thickBot="1">
      <c r="C9" s="10">
        <v>5</v>
      </c>
      <c r="D9" s="10" t="s">
        <v>29</v>
      </c>
      <c r="E9" s="39">
        <f>E6/E8</f>
        <v>2.2640785031109906E-2</v>
      </c>
    </row>
    <row r="10" spans="1:7" ht="52.5" customHeight="1" thickBot="1">
      <c r="C10" s="10">
        <v>6</v>
      </c>
      <c r="D10" s="10" t="s">
        <v>4</v>
      </c>
      <c r="E10" s="26">
        <v>1771.14</v>
      </c>
    </row>
    <row r="11" spans="1:7" ht="36" customHeight="1" thickBot="1">
      <c r="C11" s="10">
        <v>7</v>
      </c>
      <c r="D11" s="10" t="s">
        <v>30</v>
      </c>
      <c r="E11" s="27">
        <f>E9*E10</f>
        <v>40.1</v>
      </c>
    </row>
    <row r="12" spans="1:7" ht="18.75">
      <c r="A12" s="28"/>
      <c r="C12" s="29" t="s">
        <v>31</v>
      </c>
      <c r="D12" s="30"/>
    </row>
    <row r="13" spans="1:7" ht="18.75">
      <c r="A13" s="52" t="s">
        <v>32</v>
      </c>
      <c r="B13" s="52"/>
      <c r="C13" s="52"/>
      <c r="D13" s="52"/>
      <c r="E13" s="52"/>
    </row>
    <row r="14" spans="1:7">
      <c r="C14" s="31" t="s">
        <v>33</v>
      </c>
    </row>
    <row r="15" spans="1:7">
      <c r="B15" t="s">
        <v>34</v>
      </c>
    </row>
    <row r="16" spans="1:7" ht="29.25" customHeight="1">
      <c r="B16" s="50" t="s">
        <v>35</v>
      </c>
      <c r="C16" s="50"/>
      <c r="D16" s="50"/>
      <c r="E16" s="50"/>
      <c r="F16" s="50"/>
      <c r="G16" s="21"/>
    </row>
    <row r="17" spans="2:7">
      <c r="B17" t="s">
        <v>36</v>
      </c>
    </row>
    <row r="18" spans="2:7">
      <c r="C18" s="31" t="s">
        <v>37</v>
      </c>
    </row>
    <row r="19" spans="2:7" ht="28.5" customHeight="1">
      <c r="B19" s="50" t="s">
        <v>38</v>
      </c>
      <c r="C19" s="50"/>
      <c r="D19" s="50"/>
      <c r="E19" s="50"/>
      <c r="F19" s="50"/>
    </row>
    <row r="20" spans="2:7" ht="15.75" customHeight="1">
      <c r="B20" s="49" t="s">
        <v>39</v>
      </c>
      <c r="C20" s="49"/>
      <c r="D20" s="49"/>
      <c r="E20" s="49"/>
      <c r="F20" s="49"/>
    </row>
    <row r="21" spans="2:7">
      <c r="B21" t="s">
        <v>40</v>
      </c>
    </row>
    <row r="22" spans="2:7">
      <c r="B22" t="s">
        <v>41</v>
      </c>
    </row>
    <row r="23" spans="2:7">
      <c r="C23" s="31" t="s">
        <v>42</v>
      </c>
    </row>
    <row r="24" spans="2:7">
      <c r="B24" s="50" t="s">
        <v>43</v>
      </c>
      <c r="C24" s="50"/>
      <c r="D24" s="50"/>
      <c r="E24" s="50"/>
      <c r="F24" s="50"/>
      <c r="G24" s="21"/>
    </row>
    <row r="25" spans="2:7" ht="30" customHeight="1">
      <c r="B25" s="50" t="s">
        <v>44</v>
      </c>
      <c r="C25" s="50"/>
      <c r="D25" s="50"/>
      <c r="E25" s="50"/>
      <c r="F25" s="50"/>
      <c r="G25" s="21"/>
    </row>
  </sheetData>
  <mergeCells count="9">
    <mergeCell ref="B20:F20"/>
    <mergeCell ref="B24:F24"/>
    <mergeCell ref="B25:F25"/>
    <mergeCell ref="C1:F1"/>
    <mergeCell ref="B2:G2"/>
    <mergeCell ref="C3:F3"/>
    <mergeCell ref="A13:E13"/>
    <mergeCell ref="B16:F16"/>
    <mergeCell ref="B19:F19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8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-0.499984740745262"/>
  </sheetPr>
  <dimension ref="A1:G20"/>
  <sheetViews>
    <sheetView workbookViewId="0">
      <selection activeCell="G10" sqref="G10"/>
    </sheetView>
  </sheetViews>
  <sheetFormatPr defaultRowHeight="15"/>
  <cols>
    <col min="2" max="2" width="5.7109375" customWidth="1"/>
    <col min="3" max="3" width="26.42578125" customWidth="1"/>
    <col min="4" max="4" width="17.28515625" customWidth="1"/>
  </cols>
  <sheetData>
    <row r="1" spans="1:7" ht="18.75">
      <c r="A1" s="42" t="s">
        <v>45</v>
      </c>
      <c r="B1" s="42"/>
      <c r="C1" s="42"/>
      <c r="D1" s="42"/>
      <c r="E1" s="42"/>
      <c r="F1" s="42"/>
      <c r="G1" s="42"/>
    </row>
    <row r="2" spans="1:7" ht="18.75">
      <c r="A2" s="42" t="s">
        <v>46</v>
      </c>
      <c r="B2" s="42"/>
      <c r="C2" s="42"/>
      <c r="D2" s="42"/>
      <c r="E2" s="42"/>
      <c r="F2" s="42"/>
      <c r="G2" s="42"/>
    </row>
    <row r="3" spans="1:7" ht="18.75">
      <c r="A3" s="42" t="s">
        <v>47</v>
      </c>
      <c r="B3" s="42"/>
      <c r="C3" s="42"/>
      <c r="D3" s="42"/>
      <c r="E3" s="42"/>
      <c r="F3" s="42"/>
      <c r="G3" s="42"/>
    </row>
    <row r="4" spans="1:7" ht="15.75" thickBot="1"/>
    <row r="5" spans="1:7" ht="35.25" customHeight="1" thickBot="1">
      <c r="B5" s="24">
        <v>1</v>
      </c>
      <c r="C5" s="24" t="s">
        <v>8</v>
      </c>
      <c r="D5" s="25" t="s">
        <v>48</v>
      </c>
    </row>
    <row r="6" spans="1:7" ht="39.75" customHeight="1" thickBot="1">
      <c r="B6" s="10">
        <v>2</v>
      </c>
      <c r="C6" s="10" t="s">
        <v>1</v>
      </c>
      <c r="D6" s="26">
        <v>1771.14</v>
      </c>
    </row>
    <row r="7" spans="1:7" ht="35.25" customHeight="1" thickBot="1">
      <c r="B7" s="10">
        <v>3</v>
      </c>
      <c r="C7" s="10" t="s">
        <v>49</v>
      </c>
      <c r="D7" s="26"/>
    </row>
    <row r="8" spans="1:7" ht="81" customHeight="1" thickBot="1">
      <c r="B8" s="10">
        <v>4</v>
      </c>
      <c r="C8" s="10" t="s">
        <v>50</v>
      </c>
      <c r="D8" s="26" t="s">
        <v>51</v>
      </c>
    </row>
    <row r="9" spans="1:7" ht="54" customHeight="1" thickBot="1">
      <c r="B9" s="10">
        <v>5</v>
      </c>
      <c r="C9" s="10" t="s">
        <v>52</v>
      </c>
      <c r="D9" s="26">
        <v>40.1</v>
      </c>
    </row>
    <row r="10" spans="1:7" ht="53.25" customHeight="1" thickBot="1">
      <c r="B10" s="10">
        <v>6</v>
      </c>
      <c r="C10" s="10" t="s">
        <v>53</v>
      </c>
      <c r="D10" s="39">
        <f>D6+D9</f>
        <v>1811.24</v>
      </c>
    </row>
    <row r="11" spans="1:7" ht="22.5" customHeight="1" thickBot="1">
      <c r="B11" s="10">
        <v>7</v>
      </c>
      <c r="C11" s="10" t="s">
        <v>80</v>
      </c>
      <c r="D11" s="32">
        <f>D10*0.13</f>
        <v>235.46120000000002</v>
      </c>
    </row>
    <row r="12" spans="1:7" ht="30" customHeight="1" thickBot="1">
      <c r="B12" s="10">
        <v>8</v>
      </c>
      <c r="C12" s="10" t="s">
        <v>54</v>
      </c>
      <c r="D12" s="32">
        <v>2000</v>
      </c>
    </row>
    <row r="16" spans="1:7">
      <c r="A16" t="s">
        <v>59</v>
      </c>
      <c r="E16" s="48" t="s">
        <v>60</v>
      </c>
      <c r="F16" s="48"/>
    </row>
    <row r="17" spans="1:6">
      <c r="E17" s="48"/>
      <c r="F17" s="48"/>
    </row>
    <row r="19" spans="1:6">
      <c r="A19" t="s">
        <v>83</v>
      </c>
    </row>
    <row r="20" spans="1:6">
      <c r="A20" t="s">
        <v>78</v>
      </c>
    </row>
  </sheetData>
  <mergeCells count="5">
    <mergeCell ref="E17:F17"/>
    <mergeCell ref="A1:G1"/>
    <mergeCell ref="A2:G2"/>
    <mergeCell ref="A3:G3"/>
    <mergeCell ref="E16:F16"/>
  </mergeCells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F17"/>
  <sheetViews>
    <sheetView tabSelected="1" topLeftCell="A7" workbookViewId="0">
      <selection activeCell="D20" sqref="D20"/>
    </sheetView>
  </sheetViews>
  <sheetFormatPr defaultRowHeight="15"/>
  <cols>
    <col min="1" max="1" width="10.85546875" customWidth="1"/>
    <col min="2" max="2" width="5.42578125" customWidth="1"/>
    <col min="3" max="3" width="20.5703125" customWidth="1"/>
    <col min="4" max="4" width="16.42578125" customWidth="1"/>
  </cols>
  <sheetData>
    <row r="2" spans="1:6">
      <c r="D2" s="47" t="s">
        <v>61</v>
      </c>
      <c r="E2" s="47"/>
      <c r="F2" s="47"/>
    </row>
    <row r="3" spans="1:6">
      <c r="D3" s="33"/>
      <c r="E3" t="s">
        <v>57</v>
      </c>
    </row>
    <row r="4" spans="1:6" ht="56.25" customHeight="1">
      <c r="A4" s="53" t="s">
        <v>76</v>
      </c>
      <c r="B4" s="53"/>
      <c r="C4" s="53"/>
      <c r="D4" s="53"/>
      <c r="E4" s="53"/>
    </row>
    <row r="5" spans="1:6" ht="36.75" customHeight="1"/>
    <row r="6" spans="1:6" ht="50.25" customHeight="1"/>
    <row r="7" spans="1:6" ht="48" customHeight="1">
      <c r="B7" s="3" t="s">
        <v>9</v>
      </c>
      <c r="C7" s="3" t="s">
        <v>62</v>
      </c>
      <c r="D7" s="2" t="s">
        <v>63</v>
      </c>
      <c r="E7" s="3" t="s">
        <v>64</v>
      </c>
    </row>
    <row r="8" spans="1:6" ht="39" customHeight="1">
      <c r="B8" s="3" t="s">
        <v>65</v>
      </c>
      <c r="C8" s="3" t="s">
        <v>66</v>
      </c>
      <c r="D8" s="3" t="s">
        <v>67</v>
      </c>
      <c r="E8" s="1">
        <v>67</v>
      </c>
    </row>
    <row r="9" spans="1:6" ht="49.5" customHeight="1">
      <c r="B9" s="3" t="s">
        <v>68</v>
      </c>
      <c r="C9" s="3" t="s">
        <v>73</v>
      </c>
      <c r="D9" s="3" t="s">
        <v>69</v>
      </c>
      <c r="E9" s="1">
        <v>54</v>
      </c>
    </row>
    <row r="10" spans="1:6" ht="50.25" customHeight="1">
      <c r="B10" s="3" t="s">
        <v>70</v>
      </c>
      <c r="C10" s="3" t="s">
        <v>11</v>
      </c>
      <c r="D10" s="3" t="s">
        <v>69</v>
      </c>
      <c r="E10" s="1">
        <v>54</v>
      </c>
    </row>
    <row r="11" spans="1:6" ht="33.75" customHeight="1">
      <c r="B11" s="2" t="s">
        <v>71</v>
      </c>
      <c r="C11" s="37" t="s">
        <v>12</v>
      </c>
      <c r="D11" s="3" t="s">
        <v>74</v>
      </c>
      <c r="E11" s="1">
        <v>54</v>
      </c>
    </row>
    <row r="12" spans="1:6" ht="46.5" customHeight="1">
      <c r="B12" s="2" t="s">
        <v>72</v>
      </c>
      <c r="C12" s="37" t="s">
        <v>75</v>
      </c>
      <c r="D12" s="38"/>
      <c r="E12" s="1">
        <v>2000</v>
      </c>
    </row>
    <row r="14" spans="1:6" ht="54.75" customHeight="1"/>
    <row r="15" spans="1:6">
      <c r="B15" t="s">
        <v>59</v>
      </c>
      <c r="E15" t="s">
        <v>60</v>
      </c>
    </row>
    <row r="16" spans="1:6">
      <c r="A16" t="s">
        <v>77</v>
      </c>
    </row>
    <row r="17" spans="1:1">
      <c r="A17" t="s">
        <v>78</v>
      </c>
    </row>
  </sheetData>
  <mergeCells count="2">
    <mergeCell ref="D2:F2"/>
    <mergeCell ref="A4:E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Лист11</vt:lpstr>
      <vt:lpstr>Лист12</vt:lpstr>
      <vt:lpstr>Лист13</vt:lpstr>
      <vt:lpstr>Лист14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2014-11-18T11:52:59Z</cp:lastPrinted>
  <dcterms:created xsi:type="dcterms:W3CDTF">2006-09-28T05:33:49Z</dcterms:created>
  <dcterms:modified xsi:type="dcterms:W3CDTF">2014-11-18T11:53:14Z</dcterms:modified>
</cp:coreProperties>
</file>