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8'!$A$1:$G$235</definedName>
  </definedNames>
  <calcPr calcId="125725"/>
</workbook>
</file>

<file path=xl/calcChain.xml><?xml version="1.0" encoding="utf-8"?>
<calcChain xmlns="http://schemas.openxmlformats.org/spreadsheetml/2006/main">
  <c r="E69" i="1"/>
  <c r="F69"/>
  <c r="D69"/>
  <c r="E68"/>
  <c r="F68"/>
  <c r="D68"/>
  <c r="E169" l="1"/>
  <c r="F169"/>
  <c r="D169"/>
  <c r="E231"/>
  <c r="F231"/>
  <c r="D231"/>
  <c r="D107"/>
  <c r="E70"/>
  <c r="F70"/>
  <c r="D70"/>
  <c r="F75"/>
  <c r="E75"/>
  <c r="D75"/>
  <c r="F226" l="1"/>
  <c r="E226"/>
  <c r="D226"/>
  <c r="F225"/>
  <c r="E225"/>
  <c r="D225"/>
  <c r="F224"/>
  <c r="E224"/>
  <c r="D224"/>
  <c r="D227" l="1"/>
  <c r="F227"/>
  <c r="E227"/>
  <c r="E103" l="1"/>
  <c r="F103"/>
  <c r="D103"/>
  <c r="E111" l="1"/>
  <c r="F111"/>
  <c r="D111"/>
  <c r="E113" l="1"/>
  <c r="F113"/>
  <c r="E112"/>
  <c r="F112"/>
  <c r="D113"/>
  <c r="D112" l="1"/>
  <c r="E163"/>
  <c r="F163"/>
  <c r="D163"/>
  <c r="E167"/>
  <c r="F167"/>
  <c r="D167"/>
  <c r="E196"/>
  <c r="F196"/>
  <c r="E197"/>
  <c r="F197"/>
  <c r="E198"/>
  <c r="F198"/>
  <c r="D198"/>
  <c r="D197"/>
  <c r="D196"/>
  <c r="F207"/>
  <c r="E207"/>
  <c r="D207"/>
  <c r="F213" l="1"/>
  <c r="E213"/>
  <c r="D213"/>
  <c r="D212"/>
  <c r="E58"/>
  <c r="F58"/>
  <c r="D58"/>
  <c r="E57"/>
  <c r="F57"/>
  <c r="D57"/>
  <c r="E56"/>
  <c r="F56"/>
  <c r="D56"/>
  <c r="D67"/>
  <c r="E67"/>
  <c r="F67"/>
  <c r="D9"/>
  <c r="D63" l="1"/>
  <c r="E147" l="1"/>
  <c r="F147"/>
  <c r="D147"/>
  <c r="E99"/>
  <c r="F99"/>
  <c r="D99"/>
  <c r="D10"/>
  <c r="D8"/>
  <c r="E55"/>
  <c r="F55"/>
  <c r="D55"/>
  <c r="F114" l="1"/>
  <c r="F115" s="1"/>
  <c r="E114"/>
  <c r="E115" s="1"/>
  <c r="D114"/>
  <c r="D233"/>
  <c r="F10" l="1"/>
  <c r="F9"/>
  <c r="F233" s="1"/>
  <c r="F8"/>
  <c r="E10"/>
  <c r="E9"/>
  <c r="E233" s="1"/>
  <c r="E8"/>
  <c r="F11" l="1"/>
  <c r="E11"/>
  <c r="F127"/>
  <c r="E127"/>
  <c r="D127"/>
  <c r="F123"/>
  <c r="E123"/>
  <c r="D123"/>
  <c r="F159"/>
  <c r="E159"/>
  <c r="D159"/>
  <c r="F155"/>
  <c r="E155"/>
  <c r="D155"/>
  <c r="F151"/>
  <c r="E151"/>
  <c r="D151"/>
  <c r="F143"/>
  <c r="E143"/>
  <c r="D143"/>
  <c r="F139"/>
  <c r="E139"/>
  <c r="D139"/>
  <c r="F135"/>
  <c r="E135"/>
  <c r="D135"/>
  <c r="F131"/>
  <c r="E131"/>
  <c r="D131"/>
  <c r="F107"/>
  <c r="E107"/>
  <c r="F91"/>
  <c r="E91"/>
  <c r="D91"/>
  <c r="F95"/>
  <c r="E95"/>
  <c r="D95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3"/>
  <c r="F63"/>
  <c r="E79"/>
  <c r="F79"/>
  <c r="E83"/>
  <c r="F83"/>
  <c r="E87"/>
  <c r="F87"/>
  <c r="E119"/>
  <c r="F119"/>
  <c r="E168"/>
  <c r="F168"/>
  <c r="E170"/>
  <c r="F170"/>
  <c r="E175"/>
  <c r="F175"/>
  <c r="E179"/>
  <c r="F179"/>
  <c r="E187"/>
  <c r="F187"/>
  <c r="E191"/>
  <c r="F191"/>
  <c r="E195"/>
  <c r="F195"/>
  <c r="E203"/>
  <c r="F203"/>
  <c r="E211"/>
  <c r="F211"/>
  <c r="E212"/>
  <c r="F212"/>
  <c r="E214"/>
  <c r="F214"/>
  <c r="E219"/>
  <c r="F219"/>
  <c r="E223"/>
  <c r="F223"/>
  <c r="D83"/>
  <c r="D168"/>
  <c r="D232" s="1"/>
  <c r="D119"/>
  <c r="D170"/>
  <c r="D31"/>
  <c r="D51"/>
  <c r="D214"/>
  <c r="D223"/>
  <c r="D211"/>
  <c r="D203"/>
  <c r="D195"/>
  <c r="D191"/>
  <c r="D179"/>
  <c r="D39"/>
  <c r="D23"/>
  <c r="D175"/>
  <c r="D87"/>
  <c r="D79"/>
  <c r="D19"/>
  <c r="D15"/>
  <c r="D187"/>
  <c r="D219"/>
  <c r="D183"/>
  <c r="E183"/>
  <c r="F183"/>
  <c r="D234" l="1"/>
  <c r="E234"/>
  <c r="F234"/>
  <c r="E232"/>
  <c r="E235" s="1"/>
  <c r="D235"/>
  <c r="F232"/>
  <c r="F171"/>
  <c r="E199"/>
  <c r="E171"/>
  <c r="E71"/>
  <c r="E59"/>
  <c r="E215"/>
  <c r="D199"/>
  <c r="D71"/>
  <c r="D59"/>
  <c r="D171"/>
  <c r="F215"/>
  <c r="F199"/>
  <c r="F59"/>
  <c r="D11"/>
  <c r="F71"/>
  <c r="D115"/>
  <c r="D215"/>
  <c r="F235" l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97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8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2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</commentList>
</comments>
</file>

<file path=xl/sharedStrings.xml><?xml version="1.0" encoding="utf-8"?>
<sst xmlns="http://schemas.openxmlformats.org/spreadsheetml/2006/main" count="396" uniqueCount="121">
  <si>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</si>
  <si>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</si>
  <si>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</si>
  <si>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</si>
  <si>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</si>
  <si>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</si>
  <si>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</si>
  <si>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</si>
  <si>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</si>
  <si>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</si>
  <si>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</si>
  <si>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</si>
  <si>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</si>
  <si>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</si>
  <si>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</si>
  <si>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</si>
  <si>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</si>
  <si>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</si>
  <si>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</si>
  <si>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</si>
  <si>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</si>
  <si>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</si>
  <si>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</si>
  <si>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</si>
  <si>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</si>
  <si>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</si>
  <si>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</si>
  <si>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</si>
  <si>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</si>
  <si>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</si>
  <si>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</si>
  <si>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</si>
  <si>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</si>
  <si>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</si>
  <si>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</si>
  <si>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</si>
  <si>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</si>
  <si>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</si>
  <si>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</si>
  <si>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</si>
  <si>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</si>
  <si>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</si>
  <si>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</si>
  <si>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</si>
  <si>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</si>
  <si>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</si>
  <si>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</si>
  <si>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</si>
  <si>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</si>
  <si>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</si>
  <si>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</si>
  <si>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</si>
  <si>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</si>
  <si>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</si>
  <si>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</si>
  <si>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</si>
  <si>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</si>
  <si>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</si>
  <si>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</si>
  <si>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</si>
  <si>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</si>
  <si>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</si>
  <si>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</si>
  <si>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</si>
  <si>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</si>
  <si>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</si>
  <si>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</si>
  <si>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</si>
  <si>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</si>
  <si>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</si>
  <si>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</si>
  <si>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</si>
  <si>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</si>
  <si>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</si>
  <si>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</si>
  <si>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</si>
  <si>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</si>
  <si>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</si>
  <si>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</si>
  <si>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</si>
  <si>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</si>
  <si>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</si>
  <si>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</si>
  <si>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</si>
  <si>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</si>
  <si>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</si>
  <si>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</si>
  <si>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</si>
  <si>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</si>
  <si>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Реализация мер по поддержке малого и среднего предпринимательства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</si>
  <si>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</si>
  <si>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</si>
  <si>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</si>
  <si>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</si>
  <si>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</si>
  <si>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</si>
  <si>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</si>
  <si>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</si>
  <si>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</si>
  <si>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</si>
  <si>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«Реализация полномочий исполнительного органа власти городского округа «город Фокино» (2020-2022годы)»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</si>
  <si>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(2020-2022годы)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</si>
  <si>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</si>
  <si>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</si>
  <si>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</si>
  <si>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</si>
  <si>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</si>
  <si>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</si>
  <si>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</si>
  <si>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</si>
  <si>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</si>
  <si>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</si>
  <si>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</si>
  <si>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>Обустройство и востановление воинских захоронений, находящихся в государственной собственности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</si>
  <si>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</si>
  <si>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</si>
  <si>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</si>
  <si>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</si>
  <si>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</si>
  <si>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 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</si>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</sst>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39"/>
  <sheetViews>
    <sheetView tabSelected="1" zoomScale="88" zoomScaleNormal="88" workbookViewId="0">
      <pane ySplit="7" topLeftCell="A158" activePane="bottomLeft" state="frozen"/>
      <selection pane="bottomLeft" activeCell="E161" sqref="E161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9.140625" style="7" bestFit="1" customWidth="1"/>
    <col min="12" max="16384" width="2.7109375" style="7"/>
  </cols>
  <sheetData>
    <row r="1" spans="1:36" ht="19.5" customHeight="1">
      <c r="A1" s="34"/>
      <c r="B1" s="3"/>
      <c r="C1" s="3"/>
      <c r="D1" s="84" t="s">
        <v>98</v>
      </c>
      <c r="E1" s="84"/>
      <c r="F1" s="84"/>
      <c r="G1" s="84"/>
    </row>
    <row r="2" spans="1:36" ht="18.75" customHeight="1">
      <c r="A2" s="3"/>
      <c r="B2" s="3"/>
      <c r="C2" s="3"/>
      <c r="D2" s="84" t="s">
        <v>8</v>
      </c>
      <c r="E2" s="84"/>
      <c r="F2" s="84"/>
      <c r="G2" s="84"/>
    </row>
    <row r="3" spans="1:36" ht="67.5" customHeight="1">
      <c r="A3" s="3"/>
      <c r="B3" s="3"/>
      <c r="C3" s="3"/>
      <c r="D3" s="85" t="s">
        <v>100</v>
      </c>
      <c r="E3" s="85"/>
      <c r="F3" s="85"/>
      <c r="G3" s="85"/>
    </row>
    <row r="4" spans="1:36" ht="38.25" customHeight="1">
      <c r="A4" s="86" t="s">
        <v>101</v>
      </c>
      <c r="B4" s="86"/>
      <c r="C4" s="86"/>
      <c r="D4" s="86"/>
      <c r="E4" s="86"/>
      <c r="F4" s="86"/>
      <c r="G4" s="86"/>
    </row>
    <row r="5" spans="1:36" ht="22.5" customHeight="1">
      <c r="A5" s="2"/>
      <c r="B5" s="2"/>
      <c r="C5" s="2"/>
      <c r="D5" s="27" t="s">
        <v>24</v>
      </c>
      <c r="E5" s="6"/>
      <c r="F5" s="6"/>
      <c r="G5" s="2"/>
    </row>
    <row r="6" spans="1:36" ht="38.25" customHeight="1">
      <c r="A6" s="80" t="s">
        <v>9</v>
      </c>
      <c r="B6" s="80" t="s">
        <v>0</v>
      </c>
      <c r="C6" s="80" t="s">
        <v>1</v>
      </c>
      <c r="D6" s="88" t="s">
        <v>65</v>
      </c>
      <c r="E6" s="88"/>
      <c r="F6" s="88"/>
      <c r="G6" s="80" t="s">
        <v>2</v>
      </c>
    </row>
    <row r="7" spans="1:36" ht="49.5" customHeight="1">
      <c r="A7" s="80"/>
      <c r="B7" s="80"/>
      <c r="C7" s="80"/>
      <c r="D7" s="25" t="s">
        <v>74</v>
      </c>
      <c r="E7" s="25" t="s">
        <v>80</v>
      </c>
      <c r="F7" s="25" t="s">
        <v>102</v>
      </c>
      <c r="G7" s="87"/>
    </row>
    <row r="8" spans="1:36" s="12" customFormat="1" ht="22.5" customHeight="1">
      <c r="A8" s="90" t="s">
        <v>103</v>
      </c>
      <c r="B8" s="89" t="s">
        <v>12</v>
      </c>
      <c r="C8" s="11" t="s">
        <v>3</v>
      </c>
      <c r="D8" s="52">
        <f>D12+D16+D20+D24+D28+D32+D36+D40+D44+D48+D52</f>
        <v>1541595.2</v>
      </c>
      <c r="E8" s="52">
        <f>E12+E16+E20+E24+E28+E32+E36+E40+E44+E48</f>
        <v>1545184.2</v>
      </c>
      <c r="F8" s="52">
        <f>F12+F16+F20+F24+F28+F32+F36+F40+F44+F48</f>
        <v>1560951.2</v>
      </c>
      <c r="G8" s="73"/>
    </row>
    <row r="9" spans="1:36" s="12" customFormat="1" ht="22.5" customHeight="1">
      <c r="A9" s="90"/>
      <c r="B9" s="89"/>
      <c r="C9" s="11" t="s">
        <v>4</v>
      </c>
      <c r="D9" s="52">
        <f>D13+D17+D25+D33+D41+D21+D37+D45+D49+D29+D53</f>
        <v>17922376</v>
      </c>
      <c r="E9" s="52">
        <f>E13+E17+E25+E33+E41+E21+E37+E45+E49+E29</f>
        <v>17281043.509999998</v>
      </c>
      <c r="F9" s="52">
        <f>F13+F17+F25+F33+F41+F21+F37+F45+F49+F29</f>
        <v>17071043.509999998</v>
      </c>
      <c r="G9" s="73"/>
    </row>
    <row r="10" spans="1:36" s="12" customFormat="1" ht="31.5" customHeight="1">
      <c r="A10" s="90"/>
      <c r="B10" s="89"/>
      <c r="C10" s="11" t="s">
        <v>5</v>
      </c>
      <c r="D10" s="52">
        <f>D14+D18+D22+D26+D30+D38+D46+D50+D42+D54</f>
        <v>0</v>
      </c>
      <c r="E10" s="52">
        <f>E14+E18+E22+E26+E30+E38+E46+E50+E42</f>
        <v>0</v>
      </c>
      <c r="F10" s="52">
        <f>F14+F18+F22+F26+F30+F38+F46+F50+F42</f>
        <v>0</v>
      </c>
      <c r="G10" s="73"/>
    </row>
    <row r="11" spans="1:36" s="12" customFormat="1" ht="32.25" customHeight="1">
      <c r="A11" s="90"/>
      <c r="B11" s="89"/>
      <c r="C11" s="14" t="s">
        <v>6</v>
      </c>
      <c r="D11" s="53">
        <f>D8+D9+D10</f>
        <v>19463971.199999999</v>
      </c>
      <c r="E11" s="53">
        <f>E8+E9+E10</f>
        <v>18826227.709999997</v>
      </c>
      <c r="F11" s="53">
        <f>F8+F9+F10</f>
        <v>18631994.709999997</v>
      </c>
      <c r="G11" s="73"/>
    </row>
    <row r="12" spans="1:36" ht="15.75" customHeight="1">
      <c r="A12" s="65" t="s">
        <v>18</v>
      </c>
      <c r="B12" s="65" t="s">
        <v>12</v>
      </c>
      <c r="C12" s="5" t="s">
        <v>3</v>
      </c>
      <c r="D12" s="48">
        <v>0</v>
      </c>
      <c r="E12" s="48">
        <v>0</v>
      </c>
      <c r="F12" s="48">
        <v>0</v>
      </c>
      <c r="G12" s="72"/>
    </row>
    <row r="13" spans="1:36">
      <c r="A13" s="65"/>
      <c r="B13" s="65"/>
      <c r="C13" s="5" t="s">
        <v>4</v>
      </c>
      <c r="D13" s="28">
        <v>1448459</v>
      </c>
      <c r="E13" s="28">
        <v>1448459</v>
      </c>
      <c r="F13" s="28">
        <v>1448459</v>
      </c>
      <c r="G13" s="72"/>
    </row>
    <row r="14" spans="1:36" ht="31.5">
      <c r="A14" s="65"/>
      <c r="B14" s="65"/>
      <c r="C14" s="5" t="s">
        <v>5</v>
      </c>
      <c r="D14" s="48">
        <v>0</v>
      </c>
      <c r="E14" s="48">
        <v>0</v>
      </c>
      <c r="F14" s="48">
        <v>0</v>
      </c>
      <c r="G14" s="72"/>
    </row>
    <row r="15" spans="1:36" ht="30.75" customHeight="1">
      <c r="A15" s="65"/>
      <c r="B15" s="65"/>
      <c r="C15" s="4" t="s">
        <v>11</v>
      </c>
      <c r="D15" s="54">
        <f>D12+D13+D14</f>
        <v>1448459</v>
      </c>
      <c r="E15" s="37">
        <f>E12+E13+E14</f>
        <v>1448459</v>
      </c>
      <c r="F15" s="37">
        <f>F12+F13+F14</f>
        <v>1448459</v>
      </c>
      <c r="G15" s="72"/>
    </row>
    <row r="16" spans="1:36" s="1" customFormat="1" ht="15.75" customHeight="1">
      <c r="A16" s="74" t="s">
        <v>19</v>
      </c>
      <c r="B16" s="65" t="s">
        <v>12</v>
      </c>
      <c r="C16" s="5" t="s">
        <v>3</v>
      </c>
      <c r="D16" s="48">
        <v>0</v>
      </c>
      <c r="E16" s="48">
        <v>0</v>
      </c>
      <c r="F16" s="48">
        <v>0</v>
      </c>
      <c r="G16" s="72" t="s">
        <v>37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5"/>
      <c r="B17" s="65"/>
      <c r="C17" s="5" t="s">
        <v>4</v>
      </c>
      <c r="D17" s="28">
        <v>11798740</v>
      </c>
      <c r="E17" s="28">
        <v>11019028</v>
      </c>
      <c r="F17" s="28">
        <v>11019028</v>
      </c>
      <c r="G17" s="7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5"/>
      <c r="B18" s="65"/>
      <c r="C18" s="5" t="s">
        <v>5</v>
      </c>
      <c r="D18" s="48">
        <v>0</v>
      </c>
      <c r="E18" s="48">
        <v>0</v>
      </c>
      <c r="F18" s="48">
        <v>0</v>
      </c>
      <c r="G18" s="7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6"/>
      <c r="B19" s="65"/>
      <c r="C19" s="4" t="s">
        <v>11</v>
      </c>
      <c r="D19" s="54">
        <f>D16+D17+D18</f>
        <v>11798740</v>
      </c>
      <c r="E19" s="37">
        <f>E16+E17+E18</f>
        <v>11019028</v>
      </c>
      <c r="F19" s="37">
        <f>F16+F17+F18</f>
        <v>11019028</v>
      </c>
      <c r="G19" s="7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4" t="s">
        <v>20</v>
      </c>
      <c r="B20" s="65" t="s">
        <v>12</v>
      </c>
      <c r="C20" s="5" t="s">
        <v>3</v>
      </c>
      <c r="D20" s="48">
        <v>867904</v>
      </c>
      <c r="E20" s="48">
        <v>867904</v>
      </c>
      <c r="F20" s="48">
        <v>867904</v>
      </c>
      <c r="G20" s="66" t="s">
        <v>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5"/>
      <c r="B21" s="65"/>
      <c r="C21" s="5" t="s">
        <v>4</v>
      </c>
      <c r="D21" s="48">
        <v>0</v>
      </c>
      <c r="E21" s="48">
        <v>0</v>
      </c>
      <c r="F21" s="48">
        <v>0</v>
      </c>
      <c r="G21" s="67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75"/>
      <c r="B22" s="65"/>
      <c r="C22" s="5" t="s">
        <v>5</v>
      </c>
      <c r="D22" s="48">
        <v>0</v>
      </c>
      <c r="E22" s="48">
        <v>0</v>
      </c>
      <c r="F22" s="48">
        <v>0</v>
      </c>
      <c r="G22" s="6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6"/>
      <c r="B23" s="65"/>
      <c r="C23" s="4" t="s">
        <v>11</v>
      </c>
      <c r="D23" s="37">
        <f>D20+D21+D22</f>
        <v>867904</v>
      </c>
      <c r="E23" s="37">
        <f>E20+E21+E22</f>
        <v>867904</v>
      </c>
      <c r="F23" s="37">
        <f>F20+F21+F22</f>
        <v>867904</v>
      </c>
      <c r="G23" s="68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4" t="s">
        <v>40</v>
      </c>
      <c r="B24" s="65" t="s">
        <v>12</v>
      </c>
      <c r="C24" s="5" t="s">
        <v>3</v>
      </c>
      <c r="D24" s="45">
        <v>52370.2</v>
      </c>
      <c r="E24" s="45">
        <v>52370.2</v>
      </c>
      <c r="F24" s="45">
        <v>52370.2</v>
      </c>
      <c r="G24" s="81" t="s">
        <v>58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5"/>
      <c r="B25" s="65"/>
      <c r="C25" s="5" t="s">
        <v>4</v>
      </c>
      <c r="D25" s="48">
        <v>0</v>
      </c>
      <c r="E25" s="48">
        <v>0</v>
      </c>
      <c r="F25" s="48">
        <v>0</v>
      </c>
      <c r="G25" s="8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5"/>
      <c r="B26" s="65"/>
      <c r="C26" s="5" t="s">
        <v>5</v>
      </c>
      <c r="D26" s="48">
        <v>0</v>
      </c>
      <c r="E26" s="48">
        <v>0</v>
      </c>
      <c r="F26" s="48">
        <v>0</v>
      </c>
      <c r="G26" s="8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6"/>
      <c r="B27" s="65"/>
      <c r="C27" s="4" t="s">
        <v>7</v>
      </c>
      <c r="D27" s="54">
        <f>D24+D25+D26</f>
        <v>52370.2</v>
      </c>
      <c r="E27" s="37">
        <f>E24+E25+E26</f>
        <v>52370.2</v>
      </c>
      <c r="F27" s="37">
        <f>F24+F25+F26</f>
        <v>52370.2</v>
      </c>
      <c r="G27" s="8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74" t="s">
        <v>99</v>
      </c>
      <c r="B28" s="65" t="s">
        <v>12</v>
      </c>
      <c r="C28" s="5" t="s">
        <v>3</v>
      </c>
      <c r="D28" s="48">
        <v>216926</v>
      </c>
      <c r="E28" s="48">
        <v>216926</v>
      </c>
      <c r="F28" s="48">
        <v>216926</v>
      </c>
      <c r="G28" s="66" t="s">
        <v>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5"/>
      <c r="B29" s="65"/>
      <c r="C29" s="5" t="s">
        <v>4</v>
      </c>
      <c r="D29" s="48">
        <v>0</v>
      </c>
      <c r="E29" s="48">
        <v>0</v>
      </c>
      <c r="F29" s="48">
        <v>0</v>
      </c>
      <c r="G29" s="6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5"/>
      <c r="B30" s="65"/>
      <c r="C30" s="5" t="s">
        <v>5</v>
      </c>
      <c r="D30" s="48">
        <v>0</v>
      </c>
      <c r="E30" s="48">
        <v>0</v>
      </c>
      <c r="F30" s="48">
        <v>0</v>
      </c>
      <c r="G30" s="6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6"/>
      <c r="B31" s="65"/>
      <c r="C31" s="4" t="s">
        <v>7</v>
      </c>
      <c r="D31" s="37">
        <f>D28+D29+D30</f>
        <v>216926</v>
      </c>
      <c r="E31" s="37">
        <f>E28+E29+E30</f>
        <v>216926</v>
      </c>
      <c r="F31" s="37">
        <f>F28+F29+F30</f>
        <v>216926</v>
      </c>
      <c r="G31" s="6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4" t="s">
        <v>21</v>
      </c>
      <c r="B32" s="65" t="s">
        <v>12</v>
      </c>
      <c r="C32" s="5" t="s">
        <v>3</v>
      </c>
      <c r="D32" s="46">
        <v>404395</v>
      </c>
      <c r="E32" s="46">
        <v>407984</v>
      </c>
      <c r="F32" s="46">
        <v>423751</v>
      </c>
      <c r="G32" s="72" t="s">
        <v>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5"/>
      <c r="B33" s="65"/>
      <c r="C33" s="5" t="s">
        <v>4</v>
      </c>
      <c r="D33" s="48">
        <v>0</v>
      </c>
      <c r="E33" s="48">
        <v>0</v>
      </c>
      <c r="F33" s="48">
        <v>0</v>
      </c>
      <c r="G33" s="7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5"/>
      <c r="B34" s="65"/>
      <c r="C34" s="5" t="s">
        <v>5</v>
      </c>
      <c r="D34" s="48">
        <v>0</v>
      </c>
      <c r="E34" s="48">
        <v>0</v>
      </c>
      <c r="F34" s="48">
        <v>0</v>
      </c>
      <c r="G34" s="7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6"/>
      <c r="B35" s="65"/>
      <c r="C35" s="4" t="s">
        <v>11</v>
      </c>
      <c r="D35" s="37">
        <f>D32+D33+D34</f>
        <v>404395</v>
      </c>
      <c r="E35" s="37">
        <f>E32+E33+E34</f>
        <v>407984</v>
      </c>
      <c r="F35" s="37">
        <f>F32+F33+F34</f>
        <v>423751</v>
      </c>
      <c r="G35" s="7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4" t="s">
        <v>88</v>
      </c>
      <c r="B36" s="65" t="s">
        <v>86</v>
      </c>
      <c r="C36" s="5" t="s">
        <v>3</v>
      </c>
      <c r="D36" s="48">
        <v>0</v>
      </c>
      <c r="E36" s="48">
        <v>0</v>
      </c>
      <c r="F36" s="48">
        <v>0</v>
      </c>
      <c r="G36" s="66" t="s">
        <v>34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5"/>
      <c r="B37" s="65"/>
      <c r="C37" s="5" t="s">
        <v>4</v>
      </c>
      <c r="D37" s="45">
        <v>676911</v>
      </c>
      <c r="E37" s="45">
        <v>398911</v>
      </c>
      <c r="F37" s="45">
        <v>398911</v>
      </c>
      <c r="G37" s="67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5"/>
      <c r="B38" s="65"/>
      <c r="C38" s="5" t="s">
        <v>5</v>
      </c>
      <c r="D38" s="48">
        <v>0</v>
      </c>
      <c r="E38" s="48">
        <v>0</v>
      </c>
      <c r="F38" s="48">
        <v>0</v>
      </c>
      <c r="G38" s="6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76"/>
      <c r="B39" s="65"/>
      <c r="C39" s="4" t="s">
        <v>11</v>
      </c>
      <c r="D39" s="37">
        <f>D36+D37+D38</f>
        <v>676911</v>
      </c>
      <c r="E39" s="37">
        <f>E36+E37+E38</f>
        <v>398911</v>
      </c>
      <c r="F39" s="37">
        <f>F36+F37+F38</f>
        <v>398911</v>
      </c>
      <c r="G39" s="68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74" t="s">
        <v>87</v>
      </c>
      <c r="B40" s="65" t="s">
        <v>81</v>
      </c>
      <c r="C40" s="5" t="s">
        <v>3</v>
      </c>
      <c r="D40" s="48">
        <v>0</v>
      </c>
      <c r="E40" s="48">
        <v>0</v>
      </c>
      <c r="F40" s="48">
        <v>0</v>
      </c>
      <c r="G40" s="66" t="s">
        <v>36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75"/>
      <c r="B41" s="65"/>
      <c r="C41" s="5" t="s">
        <v>4</v>
      </c>
      <c r="D41" s="46">
        <v>2003218</v>
      </c>
      <c r="E41" s="46">
        <v>2032507</v>
      </c>
      <c r="F41" s="46">
        <v>2032507</v>
      </c>
      <c r="G41" s="67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5"/>
      <c r="B42" s="65"/>
      <c r="C42" s="5" t="s">
        <v>5</v>
      </c>
      <c r="D42" s="48">
        <v>0</v>
      </c>
      <c r="E42" s="48">
        <v>0</v>
      </c>
      <c r="F42" s="48">
        <v>0</v>
      </c>
      <c r="G42" s="67"/>
      <c r="H42" s="3"/>
      <c r="I42" s="3"/>
      <c r="J42" s="3"/>
      <c r="K42" s="3"/>
      <c r="L42" s="3" t="s">
        <v>73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76"/>
      <c r="B43" s="65"/>
      <c r="C43" s="35" t="s">
        <v>11</v>
      </c>
      <c r="D43" s="37">
        <f>D40+D41+D42</f>
        <v>2003218</v>
      </c>
      <c r="E43" s="37">
        <f>E40+E41+E42</f>
        <v>2032507</v>
      </c>
      <c r="F43" s="37">
        <f>F40+F41+F42</f>
        <v>2032507</v>
      </c>
      <c r="G43" s="68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4" t="s">
        <v>62</v>
      </c>
      <c r="B44" s="65" t="s">
        <v>64</v>
      </c>
      <c r="C44" s="5" t="s">
        <v>3</v>
      </c>
      <c r="D44" s="48">
        <v>0</v>
      </c>
      <c r="E44" s="48">
        <v>0</v>
      </c>
      <c r="F44" s="48">
        <v>0</v>
      </c>
      <c r="G44" s="72" t="s">
        <v>63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5"/>
      <c r="B45" s="65"/>
      <c r="C45" s="5" t="s">
        <v>4</v>
      </c>
      <c r="D45" s="46">
        <v>1995048</v>
      </c>
      <c r="E45" s="46">
        <v>2382138.5099999998</v>
      </c>
      <c r="F45" s="46">
        <v>2172138.5099999998</v>
      </c>
      <c r="G45" s="7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5"/>
      <c r="B46" s="65"/>
      <c r="C46" s="5" t="s">
        <v>5</v>
      </c>
      <c r="D46" s="48">
        <v>0</v>
      </c>
      <c r="E46" s="48">
        <v>0</v>
      </c>
      <c r="F46" s="48">
        <v>0</v>
      </c>
      <c r="G46" s="7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6"/>
      <c r="B47" s="65"/>
      <c r="C47" s="4" t="s">
        <v>11</v>
      </c>
      <c r="D47" s="37">
        <f>D44+D45+D46</f>
        <v>1995048</v>
      </c>
      <c r="E47" s="37">
        <f>E44+E45+E46</f>
        <v>2382138.5099999998</v>
      </c>
      <c r="F47" s="37">
        <f>F44+F45+F46</f>
        <v>2172138.5099999998</v>
      </c>
      <c r="G47" s="72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74" t="s">
        <v>89</v>
      </c>
      <c r="B48" s="65" t="s">
        <v>12</v>
      </c>
      <c r="C48" s="5" t="s">
        <v>3</v>
      </c>
      <c r="D48" s="48">
        <v>0</v>
      </c>
      <c r="E48" s="48">
        <v>0</v>
      </c>
      <c r="F48" s="48">
        <v>0</v>
      </c>
      <c r="G48" s="72" t="s">
        <v>41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75"/>
      <c r="B49" s="65"/>
      <c r="C49" s="5" t="s">
        <v>4</v>
      </c>
      <c r="D49" s="48">
        <v>0</v>
      </c>
      <c r="E49" s="48">
        <v>0</v>
      </c>
      <c r="F49" s="48">
        <v>0</v>
      </c>
      <c r="G49" s="72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5"/>
      <c r="B50" s="65"/>
      <c r="C50" s="5" t="s">
        <v>5</v>
      </c>
      <c r="D50" s="48">
        <v>0</v>
      </c>
      <c r="E50" s="48">
        <v>0</v>
      </c>
      <c r="F50" s="48">
        <v>0</v>
      </c>
      <c r="G50" s="72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5.5" customHeight="1">
      <c r="A51" s="76"/>
      <c r="B51" s="65"/>
      <c r="C51" s="4" t="s">
        <v>11</v>
      </c>
      <c r="D51" s="37">
        <f>D48+D49+D50</f>
        <v>0</v>
      </c>
      <c r="E51" s="37">
        <f>E48+E49+E50</f>
        <v>0</v>
      </c>
      <c r="F51" s="37">
        <f>F48+F49+F50</f>
        <v>0</v>
      </c>
      <c r="G51" s="72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74" t="s">
        <v>76</v>
      </c>
      <c r="B52" s="65" t="s">
        <v>12</v>
      </c>
      <c r="C52" s="29" t="s">
        <v>3</v>
      </c>
      <c r="D52" s="48">
        <v>0</v>
      </c>
      <c r="E52" s="48">
        <v>0</v>
      </c>
      <c r="F52" s="48">
        <v>0</v>
      </c>
      <c r="G52" s="66" t="s">
        <v>77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75"/>
      <c r="B53" s="65"/>
      <c r="C53" s="29" t="s">
        <v>4</v>
      </c>
      <c r="D53" s="48"/>
      <c r="E53" s="48">
        <v>0</v>
      </c>
      <c r="F53" s="48">
        <v>0</v>
      </c>
      <c r="G53" s="67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75"/>
      <c r="B54" s="65"/>
      <c r="C54" s="29" t="s">
        <v>5</v>
      </c>
      <c r="D54" s="48">
        <v>0</v>
      </c>
      <c r="E54" s="48">
        <v>0</v>
      </c>
      <c r="F54" s="48">
        <v>0</v>
      </c>
      <c r="G54" s="6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6"/>
      <c r="B55" s="65"/>
      <c r="C55" s="4" t="s">
        <v>11</v>
      </c>
      <c r="D55" s="37">
        <f>D52+D53+D54</f>
        <v>0</v>
      </c>
      <c r="E55" s="37">
        <f t="shared" ref="E55:F55" si="0">E52+E53+E54</f>
        <v>0</v>
      </c>
      <c r="F55" s="37">
        <f t="shared" si="0"/>
        <v>0</v>
      </c>
      <c r="G55" s="68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77" t="s">
        <v>104</v>
      </c>
      <c r="B56" s="89" t="s">
        <v>12</v>
      </c>
      <c r="C56" s="11" t="s">
        <v>3</v>
      </c>
      <c r="D56" s="52">
        <f>D60+D64</f>
        <v>10398514</v>
      </c>
      <c r="E56" s="52">
        <f t="shared" ref="E56:F56" si="1">E60+E64</f>
        <v>6930274</v>
      </c>
      <c r="F56" s="52">
        <f t="shared" si="1"/>
        <v>8124089</v>
      </c>
      <c r="G56" s="7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78"/>
      <c r="B57" s="89"/>
      <c r="C57" s="11" t="s">
        <v>4</v>
      </c>
      <c r="D57" s="52">
        <f>D61+D65</f>
        <v>4007683.85</v>
      </c>
      <c r="E57" s="52">
        <f t="shared" ref="E57:F57" si="2">E61+E65</f>
        <v>1721633.53</v>
      </c>
      <c r="F57" s="52">
        <f t="shared" si="2"/>
        <v>1811490.5699999998</v>
      </c>
      <c r="G57" s="7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78"/>
      <c r="B58" s="89"/>
      <c r="C58" s="11" t="s">
        <v>5</v>
      </c>
      <c r="D58" s="52">
        <f>D62+D66</f>
        <v>0</v>
      </c>
      <c r="E58" s="52">
        <f t="shared" ref="E58:F58" si="3">E62+E66</f>
        <v>0</v>
      </c>
      <c r="F58" s="52">
        <f t="shared" si="3"/>
        <v>0</v>
      </c>
      <c r="G58" s="7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79"/>
      <c r="B59" s="89"/>
      <c r="C59" s="13" t="s">
        <v>7</v>
      </c>
      <c r="D59" s="47">
        <f>D56+D57+D58</f>
        <v>14406197.85</v>
      </c>
      <c r="E59" s="47">
        <f>E56+E57+E58</f>
        <v>8651907.5299999993</v>
      </c>
      <c r="F59" s="47">
        <f>F56+F57+F58</f>
        <v>9935579.5700000003</v>
      </c>
      <c r="G59" s="7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74" t="s">
        <v>22</v>
      </c>
      <c r="B60" s="65" t="s">
        <v>12</v>
      </c>
      <c r="C60" s="5" t="s">
        <v>3</v>
      </c>
      <c r="D60" s="49">
        <v>0</v>
      </c>
      <c r="E60" s="49">
        <v>0</v>
      </c>
      <c r="F60" s="49">
        <v>0</v>
      </c>
      <c r="G60" s="72" t="s">
        <v>23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75"/>
      <c r="B61" s="65"/>
      <c r="C61" s="5" t="s">
        <v>4</v>
      </c>
      <c r="D61" s="46">
        <v>3225000</v>
      </c>
      <c r="E61" s="46">
        <v>1200000</v>
      </c>
      <c r="F61" s="46">
        <v>1200000</v>
      </c>
      <c r="G61" s="7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75"/>
      <c r="B62" s="65"/>
      <c r="C62" s="5" t="s">
        <v>5</v>
      </c>
      <c r="D62" s="48">
        <v>0</v>
      </c>
      <c r="E62" s="48">
        <v>0</v>
      </c>
      <c r="F62" s="48">
        <v>0</v>
      </c>
      <c r="G62" s="7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76"/>
      <c r="B63" s="65"/>
      <c r="C63" s="4" t="s">
        <v>7</v>
      </c>
      <c r="D63" s="37">
        <f>D60+D61+D62</f>
        <v>3225000</v>
      </c>
      <c r="E63" s="37">
        <f>E60+E61+E62</f>
        <v>1200000</v>
      </c>
      <c r="F63" s="37">
        <f>F60+F61+F62</f>
        <v>1200000</v>
      </c>
      <c r="G63" s="7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>
      <c r="A64" s="74" t="s">
        <v>110</v>
      </c>
      <c r="B64" s="74" t="s">
        <v>12</v>
      </c>
      <c r="C64" s="31" t="s">
        <v>3</v>
      </c>
      <c r="D64" s="48">
        <v>10398514</v>
      </c>
      <c r="E64" s="48">
        <v>6930274</v>
      </c>
      <c r="F64" s="48">
        <v>8124089</v>
      </c>
      <c r="G64" s="66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75"/>
      <c r="B65" s="75"/>
      <c r="C65" s="31" t="s">
        <v>4</v>
      </c>
      <c r="D65" s="48">
        <v>782683.85</v>
      </c>
      <c r="E65" s="48">
        <v>521633.53</v>
      </c>
      <c r="F65" s="48">
        <v>611490.56999999995</v>
      </c>
      <c r="G65" s="67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75"/>
      <c r="B66" s="75"/>
      <c r="C66" s="31" t="s">
        <v>5</v>
      </c>
      <c r="D66" s="48">
        <v>0</v>
      </c>
      <c r="E66" s="48">
        <v>0</v>
      </c>
      <c r="F66" s="48">
        <v>0</v>
      </c>
      <c r="G66" s="67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48" customHeight="1">
      <c r="A67" s="76"/>
      <c r="B67" s="76"/>
      <c r="C67" s="4" t="s">
        <v>7</v>
      </c>
      <c r="D67" s="37">
        <f>D64+D65+D66</f>
        <v>11181197.85</v>
      </c>
      <c r="E67" s="37">
        <f>E64+E65+E66</f>
        <v>7451907.5300000003</v>
      </c>
      <c r="F67" s="37">
        <f>F64+F65+F66</f>
        <v>8735579.5700000003</v>
      </c>
      <c r="G67" s="68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1" t="s">
        <v>105</v>
      </c>
      <c r="B68" s="89" t="s">
        <v>12</v>
      </c>
      <c r="C68" s="11" t="s">
        <v>3</v>
      </c>
      <c r="D68" s="52">
        <f>D72+D76+D80+D84+D88+D92+D104+D96+D100+D108</f>
        <v>3700000</v>
      </c>
      <c r="E68" s="52">
        <f t="shared" ref="E68:F68" si="4">E72+E76+E80+E84+E88+E92+E104+E96+E100+E108</f>
        <v>91927</v>
      </c>
      <c r="F68" s="52">
        <f t="shared" si="4"/>
        <v>195607</v>
      </c>
      <c r="G68" s="73"/>
    </row>
    <row r="69" spans="1:36" s="12" customFormat="1" ht="18" customHeight="1">
      <c r="A69" s="92"/>
      <c r="B69" s="89"/>
      <c r="C69" s="11" t="s">
        <v>4</v>
      </c>
      <c r="D69" s="52">
        <f>D73+D77+D81+D85+D89+D93+D105+D97+D101+D109</f>
        <v>5654080.46</v>
      </c>
      <c r="E69" s="52">
        <f t="shared" ref="E69:F69" si="5">E73+E77+E81+E85+E89+E93+E105+E97+E101+E109</f>
        <v>5087346.24</v>
      </c>
      <c r="F69" s="52">
        <f t="shared" si="5"/>
        <v>4931768.82</v>
      </c>
      <c r="G69" s="73"/>
    </row>
    <row r="70" spans="1:36" s="12" customFormat="1" ht="35.25" customHeight="1">
      <c r="A70" s="92"/>
      <c r="B70" s="89"/>
      <c r="C70" s="11" t="s">
        <v>5</v>
      </c>
      <c r="D70" s="52">
        <f>D74+D78+D86+D82+D90+D94+D106</f>
        <v>0</v>
      </c>
      <c r="E70" s="52">
        <f t="shared" ref="E70:F70" si="6">E74+E78+E86+E82+E90+E94+E106</f>
        <v>0</v>
      </c>
      <c r="F70" s="52">
        <f t="shared" si="6"/>
        <v>0</v>
      </c>
      <c r="G70" s="73"/>
    </row>
    <row r="71" spans="1:36" s="12" customFormat="1" ht="29.25" customHeight="1">
      <c r="A71" s="93"/>
      <c r="B71" s="89"/>
      <c r="C71" s="13" t="s">
        <v>7</v>
      </c>
      <c r="D71" s="47">
        <f>D68+D69+D70</f>
        <v>9354080.4600000009</v>
      </c>
      <c r="E71" s="47">
        <f>E68+E69+E70</f>
        <v>5179273.24</v>
      </c>
      <c r="F71" s="47">
        <f>F68+F69+F70</f>
        <v>5127375.82</v>
      </c>
      <c r="G71" s="73"/>
    </row>
    <row r="72" spans="1:36" s="12" customFormat="1" ht="29.25" customHeight="1">
      <c r="A72" s="74" t="s">
        <v>111</v>
      </c>
      <c r="B72" s="65" t="s">
        <v>12</v>
      </c>
      <c r="C72" s="44" t="s">
        <v>3</v>
      </c>
      <c r="D72" s="48">
        <v>3200000</v>
      </c>
      <c r="E72" s="48">
        <v>0</v>
      </c>
      <c r="F72" s="48">
        <v>0</v>
      </c>
      <c r="G72" s="72" t="s">
        <v>112</v>
      </c>
    </row>
    <row r="73" spans="1:36" s="12" customFormat="1" ht="21.75" customHeight="1">
      <c r="A73" s="75"/>
      <c r="B73" s="65"/>
      <c r="C73" s="44" t="s">
        <v>4</v>
      </c>
      <c r="D73" s="48">
        <v>168421.05</v>
      </c>
      <c r="E73" s="48">
        <v>0</v>
      </c>
      <c r="F73" s="48">
        <v>0</v>
      </c>
      <c r="G73" s="72"/>
    </row>
    <row r="74" spans="1:36" s="12" customFormat="1" ht="21" customHeight="1">
      <c r="A74" s="75"/>
      <c r="B74" s="65"/>
      <c r="C74" s="44" t="s">
        <v>5</v>
      </c>
      <c r="D74" s="48">
        <v>0</v>
      </c>
      <c r="E74" s="48">
        <v>0</v>
      </c>
      <c r="F74" s="48">
        <v>0</v>
      </c>
      <c r="G74" s="72"/>
    </row>
    <row r="75" spans="1:36" s="12" customFormat="1" ht="29.25" customHeight="1">
      <c r="A75" s="76"/>
      <c r="B75" s="65"/>
      <c r="C75" s="4" t="s">
        <v>7</v>
      </c>
      <c r="D75" s="54">
        <f>D72+D73+D74</f>
        <v>3368421.05</v>
      </c>
      <c r="E75" s="37">
        <f>E72+E73+E74</f>
        <v>0</v>
      </c>
      <c r="F75" s="37">
        <f>F72+F73+F74</f>
        <v>0</v>
      </c>
      <c r="G75" s="72"/>
    </row>
    <row r="76" spans="1:36" ht="18.75" customHeight="1">
      <c r="A76" s="74" t="s">
        <v>42</v>
      </c>
      <c r="B76" s="65" t="s">
        <v>12</v>
      </c>
      <c r="C76" s="5" t="s">
        <v>3</v>
      </c>
      <c r="D76" s="48">
        <v>0</v>
      </c>
      <c r="E76" s="48">
        <v>0</v>
      </c>
      <c r="F76" s="48">
        <v>0</v>
      </c>
      <c r="G76" s="72" t="s">
        <v>59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75"/>
      <c r="B77" s="65"/>
      <c r="C77" s="5" t="s">
        <v>4</v>
      </c>
      <c r="D77" s="46">
        <v>2815000</v>
      </c>
      <c r="E77" s="46">
        <v>2715000</v>
      </c>
      <c r="F77" s="46">
        <v>2715000</v>
      </c>
      <c r="G77" s="72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75"/>
      <c r="B78" s="65"/>
      <c r="C78" s="5" t="s">
        <v>5</v>
      </c>
      <c r="D78" s="48">
        <v>0</v>
      </c>
      <c r="E78" s="48">
        <v>0</v>
      </c>
      <c r="F78" s="48">
        <v>0</v>
      </c>
      <c r="G78" s="7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76"/>
      <c r="B79" s="65"/>
      <c r="C79" s="4" t="s">
        <v>7</v>
      </c>
      <c r="D79" s="54">
        <f>D76+D77+D78</f>
        <v>2815000</v>
      </c>
      <c r="E79" s="37">
        <f>E76+E77+E78</f>
        <v>2715000</v>
      </c>
      <c r="F79" s="37">
        <f>F76+F77+F78</f>
        <v>2715000</v>
      </c>
      <c r="G79" s="7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69" t="s">
        <v>43</v>
      </c>
      <c r="B80" s="65" t="s">
        <v>12</v>
      </c>
      <c r="C80" s="5" t="s">
        <v>3</v>
      </c>
      <c r="D80" s="55">
        <v>0</v>
      </c>
      <c r="E80" s="48">
        <v>0</v>
      </c>
      <c r="F80" s="48">
        <v>0</v>
      </c>
      <c r="G80" s="72" t="s">
        <v>13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70"/>
      <c r="B81" s="65"/>
      <c r="C81" s="5" t="s">
        <v>4</v>
      </c>
      <c r="D81" s="46">
        <v>919800</v>
      </c>
      <c r="E81" s="46">
        <v>919800</v>
      </c>
      <c r="F81" s="46">
        <v>919800</v>
      </c>
      <c r="G81" s="7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70"/>
      <c r="B82" s="65"/>
      <c r="C82" s="5" t="s">
        <v>5</v>
      </c>
      <c r="D82" s="55">
        <v>0</v>
      </c>
      <c r="E82" s="48">
        <v>0</v>
      </c>
      <c r="F82" s="48">
        <v>0</v>
      </c>
      <c r="G82" s="7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71"/>
      <c r="B83" s="65"/>
      <c r="C83" s="4" t="s">
        <v>7</v>
      </c>
      <c r="D83" s="54">
        <f>D80+D81+D82</f>
        <v>919800</v>
      </c>
      <c r="E83" s="37">
        <f>E80+E81+E82</f>
        <v>919800</v>
      </c>
      <c r="F83" s="37">
        <f>F80+F81+F82</f>
        <v>919800</v>
      </c>
      <c r="G83" s="7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74" t="s">
        <v>44</v>
      </c>
      <c r="B84" s="65" t="s">
        <v>12</v>
      </c>
      <c r="C84" s="5" t="s">
        <v>3</v>
      </c>
      <c r="D84" s="48">
        <v>0</v>
      </c>
      <c r="E84" s="48">
        <v>0</v>
      </c>
      <c r="F84" s="48">
        <v>0</v>
      </c>
      <c r="G84" s="72" t="s">
        <v>14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75"/>
      <c r="B85" s="65"/>
      <c r="C85" s="5" t="s">
        <v>4</v>
      </c>
      <c r="D85" s="46">
        <v>300000</v>
      </c>
      <c r="E85" s="46">
        <v>300000</v>
      </c>
      <c r="F85" s="46">
        <v>300000</v>
      </c>
      <c r="G85" s="72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75"/>
      <c r="B86" s="65"/>
      <c r="C86" s="5" t="s">
        <v>5</v>
      </c>
      <c r="D86" s="48">
        <v>0</v>
      </c>
      <c r="E86" s="48">
        <v>0</v>
      </c>
      <c r="F86" s="48">
        <v>0</v>
      </c>
      <c r="G86" s="7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76"/>
      <c r="B87" s="65"/>
      <c r="C87" s="4" t="s">
        <v>7</v>
      </c>
      <c r="D87" s="37">
        <f>D84+D85+D86</f>
        <v>300000</v>
      </c>
      <c r="E87" s="37">
        <f>E84+E85+E86</f>
        <v>300000</v>
      </c>
      <c r="F87" s="37">
        <f>F84+F85+F86</f>
        <v>300000</v>
      </c>
      <c r="G87" s="7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69" t="s">
        <v>75</v>
      </c>
      <c r="B88" s="65" t="s">
        <v>12</v>
      </c>
      <c r="C88" s="5" t="s">
        <v>3</v>
      </c>
      <c r="D88" s="48">
        <v>0</v>
      </c>
      <c r="E88" s="48">
        <v>0</v>
      </c>
      <c r="F88" s="48">
        <v>0</v>
      </c>
      <c r="G88" s="72" t="s">
        <v>13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70"/>
      <c r="B89" s="65"/>
      <c r="C89" s="5" t="s">
        <v>4</v>
      </c>
      <c r="D89" s="49">
        <v>113225</v>
      </c>
      <c r="E89" s="49">
        <v>0</v>
      </c>
      <c r="F89" s="49">
        <v>0</v>
      </c>
      <c r="G89" s="7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70"/>
      <c r="B90" s="65"/>
      <c r="C90" s="5" t="s">
        <v>5</v>
      </c>
      <c r="D90" s="48">
        <v>0</v>
      </c>
      <c r="E90" s="48">
        <v>0</v>
      </c>
      <c r="F90" s="48">
        <v>0</v>
      </c>
      <c r="G90" s="7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1"/>
      <c r="B91" s="65"/>
      <c r="C91" s="4" t="s">
        <v>7</v>
      </c>
      <c r="D91" s="37">
        <f>D88+D89+D90</f>
        <v>113225</v>
      </c>
      <c r="E91" s="37">
        <f>E88+E89+E90</f>
        <v>0</v>
      </c>
      <c r="F91" s="37">
        <f>F88+F89+F90</f>
        <v>0</v>
      </c>
      <c r="G91" s="7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97" t="s">
        <v>82</v>
      </c>
      <c r="B92" s="65" t="s">
        <v>83</v>
      </c>
      <c r="C92" s="5" t="s">
        <v>3</v>
      </c>
      <c r="D92" s="48">
        <v>0</v>
      </c>
      <c r="E92" s="48">
        <v>0</v>
      </c>
      <c r="F92" s="48">
        <v>0</v>
      </c>
      <c r="G92" s="72" t="s">
        <v>38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98"/>
      <c r="B93" s="65"/>
      <c r="C93" s="5" t="s">
        <v>4</v>
      </c>
      <c r="D93" s="46">
        <v>1000000</v>
      </c>
      <c r="E93" s="46">
        <v>1145627</v>
      </c>
      <c r="F93" s="46">
        <v>982245.71</v>
      </c>
      <c r="G93" s="7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8"/>
      <c r="B94" s="65"/>
      <c r="C94" s="5" t="s">
        <v>5</v>
      </c>
      <c r="D94" s="48">
        <v>0</v>
      </c>
      <c r="E94" s="48">
        <v>0</v>
      </c>
      <c r="F94" s="48">
        <v>0</v>
      </c>
      <c r="G94" s="7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9"/>
      <c r="B95" s="65"/>
      <c r="C95" s="4" t="s">
        <v>7</v>
      </c>
      <c r="D95" s="37">
        <f>D92+D93+D94</f>
        <v>1000000</v>
      </c>
      <c r="E95" s="37">
        <f>E92+E93+E94</f>
        <v>1145627</v>
      </c>
      <c r="F95" s="37">
        <f>F92+F93+F94</f>
        <v>982245.71</v>
      </c>
      <c r="G95" s="7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69" t="s">
        <v>79</v>
      </c>
      <c r="B96" s="100" t="s">
        <v>12</v>
      </c>
      <c r="C96" s="39" t="s">
        <v>3</v>
      </c>
      <c r="D96" s="55">
        <v>0</v>
      </c>
      <c r="E96" s="48">
        <v>0</v>
      </c>
      <c r="F96" s="48">
        <v>0</v>
      </c>
      <c r="G96" s="81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70"/>
      <c r="B97" s="100"/>
      <c r="C97" s="39" t="s">
        <v>4</v>
      </c>
      <c r="D97" s="55">
        <v>300000</v>
      </c>
      <c r="E97" s="48">
        <v>0</v>
      </c>
      <c r="F97" s="48">
        <v>0</v>
      </c>
      <c r="G97" s="8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70"/>
      <c r="B98" s="100"/>
      <c r="C98" s="39" t="s">
        <v>5</v>
      </c>
      <c r="D98" s="55">
        <v>0</v>
      </c>
      <c r="E98" s="48">
        <v>0</v>
      </c>
      <c r="F98" s="48">
        <v>0</v>
      </c>
      <c r="G98" s="8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71"/>
      <c r="B99" s="100"/>
      <c r="C99" s="40" t="s">
        <v>7</v>
      </c>
      <c r="D99" s="54">
        <f>D96+D97+D98</f>
        <v>300000</v>
      </c>
      <c r="E99" s="37">
        <f t="shared" ref="E99:F99" si="7">E96+E97+E98</f>
        <v>0</v>
      </c>
      <c r="F99" s="37">
        <f t="shared" si="7"/>
        <v>0</v>
      </c>
      <c r="G99" s="8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69" t="s">
        <v>113</v>
      </c>
      <c r="B100" s="100" t="s">
        <v>12</v>
      </c>
      <c r="C100" s="39" t="s">
        <v>3</v>
      </c>
      <c r="D100" s="55">
        <v>0</v>
      </c>
      <c r="E100" s="48">
        <v>91927</v>
      </c>
      <c r="F100" s="48">
        <v>195607</v>
      </c>
      <c r="G100" s="81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9.25" customHeight="1">
      <c r="A101" s="70"/>
      <c r="B101" s="100"/>
      <c r="C101" s="39" t="s">
        <v>4</v>
      </c>
      <c r="D101" s="55">
        <v>0</v>
      </c>
      <c r="E101" s="48">
        <v>6919.24</v>
      </c>
      <c r="F101" s="48">
        <v>14723.11</v>
      </c>
      <c r="G101" s="8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70"/>
      <c r="B102" s="100"/>
      <c r="C102" s="39" t="s">
        <v>5</v>
      </c>
      <c r="D102" s="55">
        <v>0</v>
      </c>
      <c r="E102" s="48">
        <v>0</v>
      </c>
      <c r="F102" s="48">
        <v>0</v>
      </c>
      <c r="G102" s="8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71"/>
      <c r="B103" s="100"/>
      <c r="C103" s="40" t="s">
        <v>7</v>
      </c>
      <c r="D103" s="54">
        <f>D100+D101+D102</f>
        <v>0</v>
      </c>
      <c r="E103" s="54">
        <f t="shared" ref="E103:F103" si="8">E100+E101+E102</f>
        <v>98846.24</v>
      </c>
      <c r="F103" s="54">
        <f t="shared" si="8"/>
        <v>210330.11</v>
      </c>
      <c r="G103" s="8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4" t="s">
        <v>94</v>
      </c>
      <c r="B104" s="65" t="s">
        <v>12</v>
      </c>
      <c r="C104" s="5" t="s">
        <v>3</v>
      </c>
      <c r="D104" s="48">
        <v>0</v>
      </c>
      <c r="E104" s="48">
        <v>0</v>
      </c>
      <c r="F104" s="48">
        <v>0</v>
      </c>
      <c r="G104" s="72" t="s">
        <v>72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75"/>
      <c r="B105" s="65"/>
      <c r="C105" s="5" t="s">
        <v>4</v>
      </c>
      <c r="D105" s="48">
        <v>0</v>
      </c>
      <c r="E105" s="48">
        <v>0</v>
      </c>
      <c r="F105" s="48">
        <v>0</v>
      </c>
      <c r="G105" s="7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75"/>
      <c r="B106" s="65"/>
      <c r="C106" s="5" t="s">
        <v>5</v>
      </c>
      <c r="D106" s="55">
        <v>0</v>
      </c>
      <c r="E106" s="48">
        <v>0</v>
      </c>
      <c r="F106" s="48">
        <v>0</v>
      </c>
      <c r="G106" s="7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73</v>
      </c>
      <c r="AE106" s="3"/>
      <c r="AF106" s="3"/>
      <c r="AG106" s="3"/>
      <c r="AH106" s="3"/>
      <c r="AI106" s="3"/>
      <c r="AJ106" s="3"/>
    </row>
    <row r="107" spans="1:36" ht="29.25" customHeight="1">
      <c r="A107" s="76"/>
      <c r="B107" s="65"/>
      <c r="C107" s="4" t="s">
        <v>7</v>
      </c>
      <c r="D107" s="54">
        <f>D104+D105+D106</f>
        <v>0</v>
      </c>
      <c r="E107" s="37">
        <f>E104+E105+E106</f>
        <v>0</v>
      </c>
      <c r="F107" s="37">
        <f>F104+F105+F106</f>
        <v>0</v>
      </c>
      <c r="G107" s="7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74" t="s">
        <v>114</v>
      </c>
      <c r="B108" s="65" t="s">
        <v>12</v>
      </c>
      <c r="C108" s="38" t="s">
        <v>3</v>
      </c>
      <c r="D108" s="56">
        <v>500000</v>
      </c>
      <c r="E108" s="48">
        <v>0</v>
      </c>
      <c r="F108" s="48">
        <v>0</v>
      </c>
      <c r="G108" s="81" t="s">
        <v>72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75"/>
      <c r="B109" s="65"/>
      <c r="C109" s="38" t="s">
        <v>4</v>
      </c>
      <c r="D109" s="55">
        <v>37634.410000000003</v>
      </c>
      <c r="E109" s="48">
        <v>0</v>
      </c>
      <c r="F109" s="48">
        <v>0</v>
      </c>
      <c r="G109" s="8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75"/>
      <c r="B110" s="65"/>
      <c r="C110" s="38" t="s">
        <v>5</v>
      </c>
      <c r="D110" s="55">
        <v>0</v>
      </c>
      <c r="E110" s="48">
        <v>0</v>
      </c>
      <c r="F110" s="48">
        <v>0</v>
      </c>
      <c r="G110" s="8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76"/>
      <c r="B111" s="65"/>
      <c r="C111" s="4" t="s">
        <v>7</v>
      </c>
      <c r="D111" s="54">
        <f>D108+D109+D110</f>
        <v>537634.41</v>
      </c>
      <c r="E111" s="54">
        <f t="shared" ref="E111:F111" si="9">E108+E109+E110</f>
        <v>0</v>
      </c>
      <c r="F111" s="54">
        <f t="shared" si="9"/>
        <v>0</v>
      </c>
      <c r="G111" s="8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4" customFormat="1" ht="18.75" customHeight="1">
      <c r="A112" s="94" t="s">
        <v>106</v>
      </c>
      <c r="B112" s="108" t="s">
        <v>71</v>
      </c>
      <c r="C112" s="22" t="s">
        <v>3</v>
      </c>
      <c r="D112" s="57">
        <f>D116+D120+D124+D128+D132+D136+D140+D148+D152+D156+D144+D160+D164</f>
        <v>89418529.5</v>
      </c>
      <c r="E112" s="57">
        <f t="shared" ref="E112:F112" si="10">E116+E120+E124+E128+E132+E136+E140+E148+E152+E156+E144+E160+E164</f>
        <v>89715051.459999993</v>
      </c>
      <c r="F112" s="57">
        <f t="shared" si="10"/>
        <v>82090734</v>
      </c>
      <c r="G112" s="107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18.75" customHeight="1">
      <c r="A113" s="95"/>
      <c r="B113" s="109"/>
      <c r="C113" s="22" t="s">
        <v>4</v>
      </c>
      <c r="D113" s="57">
        <f>D117+D121+D125+D129+D133+D137+D141+D149+D153+D157+D145+D161+D165</f>
        <v>62162980.010000005</v>
      </c>
      <c r="E113" s="57">
        <f t="shared" ref="E113:F113" si="11">E117+E121+E125+E129+E133+E137+E141+E149+E153+E157+E145+E161+E165</f>
        <v>58547729.539999999</v>
      </c>
      <c r="F113" s="57">
        <f t="shared" si="11"/>
        <v>58294441</v>
      </c>
      <c r="G113" s="10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3" customHeight="1">
      <c r="A114" s="95"/>
      <c r="B114" s="109"/>
      <c r="C114" s="22" t="s">
        <v>5</v>
      </c>
      <c r="D114" s="57">
        <f>D118+D122+D126+D130+D134+D138+D142+D150+D154+D158</f>
        <v>0</v>
      </c>
      <c r="E114" s="57">
        <f t="shared" ref="E114:F114" si="12">E118+E122+E126+E130+E134+E138+E142+E150+E154+E158</f>
        <v>0</v>
      </c>
      <c r="F114" s="57">
        <f t="shared" si="12"/>
        <v>0</v>
      </c>
      <c r="G114" s="107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60" customHeight="1">
      <c r="A115" s="96"/>
      <c r="B115" s="110"/>
      <c r="C115" s="32" t="s">
        <v>7</v>
      </c>
      <c r="D115" s="58">
        <f>D112+D113+D114</f>
        <v>151581509.50999999</v>
      </c>
      <c r="E115" s="58">
        <f t="shared" ref="E115:F115" si="13">E112+E113+E114</f>
        <v>148262781</v>
      </c>
      <c r="F115" s="58">
        <f t="shared" si="13"/>
        <v>140385175</v>
      </c>
      <c r="G115" s="107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ht="24.75" customHeight="1">
      <c r="A116" s="74" t="s">
        <v>56</v>
      </c>
      <c r="B116" s="74" t="s">
        <v>71</v>
      </c>
      <c r="C116" s="5" t="s">
        <v>3</v>
      </c>
      <c r="D116" s="46">
        <v>37316952</v>
      </c>
      <c r="E116" s="46">
        <v>37316952</v>
      </c>
      <c r="F116" s="46">
        <v>37316952</v>
      </c>
      <c r="G116" s="66" t="s">
        <v>16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3.25" customHeight="1">
      <c r="A117" s="75"/>
      <c r="B117" s="75"/>
      <c r="C117" s="5" t="s">
        <v>4</v>
      </c>
      <c r="D117" s="46">
        <v>11080185</v>
      </c>
      <c r="E117" s="46">
        <v>10580185</v>
      </c>
      <c r="F117" s="46">
        <v>10580185</v>
      </c>
      <c r="G117" s="6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" customHeight="1">
      <c r="A118" s="75"/>
      <c r="B118" s="75"/>
      <c r="C118" s="5" t="s">
        <v>5</v>
      </c>
      <c r="D118" s="48">
        <v>0</v>
      </c>
      <c r="E118" s="48">
        <v>0</v>
      </c>
      <c r="F118" s="48">
        <v>0</v>
      </c>
      <c r="G118" s="6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76"/>
      <c r="B119" s="76"/>
      <c r="C119" s="4" t="s">
        <v>7</v>
      </c>
      <c r="D119" s="37">
        <f>D116+D117+D118</f>
        <v>48397137</v>
      </c>
      <c r="E119" s="37">
        <f>E116+E117+E118</f>
        <v>47897137</v>
      </c>
      <c r="F119" s="37">
        <f>F116+F117+F118</f>
        <v>47897137</v>
      </c>
      <c r="G119" s="68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74" t="s">
        <v>57</v>
      </c>
      <c r="B120" s="74" t="s">
        <v>71</v>
      </c>
      <c r="C120" s="5" t="s">
        <v>3</v>
      </c>
      <c r="D120" s="46">
        <v>43423565</v>
      </c>
      <c r="E120" s="46">
        <v>43423565</v>
      </c>
      <c r="F120" s="46">
        <v>43423565</v>
      </c>
      <c r="G120" s="66" t="s">
        <v>16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75"/>
      <c r="B121" s="75"/>
      <c r="C121" s="5" t="s">
        <v>4</v>
      </c>
      <c r="D121" s="46">
        <v>19409236</v>
      </c>
      <c r="E121" s="46">
        <v>18600736</v>
      </c>
      <c r="F121" s="46">
        <v>18600736</v>
      </c>
      <c r="G121" s="67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>
      <c r="A122" s="75"/>
      <c r="B122" s="75"/>
      <c r="C122" s="5" t="s">
        <v>5</v>
      </c>
      <c r="D122" s="48">
        <v>0</v>
      </c>
      <c r="E122" s="48">
        <v>0</v>
      </c>
      <c r="F122" s="48">
        <v>0</v>
      </c>
      <c r="G122" s="67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76"/>
      <c r="B123" s="76"/>
      <c r="C123" s="4" t="s">
        <v>7</v>
      </c>
      <c r="D123" s="37">
        <f>D120+D121+D122</f>
        <v>62832801</v>
      </c>
      <c r="E123" s="37">
        <f>E120+E121+E122</f>
        <v>62024301</v>
      </c>
      <c r="F123" s="37">
        <f>F120+F121+F122</f>
        <v>62024301</v>
      </c>
      <c r="G123" s="68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1.75" customHeight="1">
      <c r="A124" s="74" t="s">
        <v>45</v>
      </c>
      <c r="B124" s="74" t="s">
        <v>71</v>
      </c>
      <c r="C124" s="5" t="s">
        <v>3</v>
      </c>
      <c r="D124" s="48">
        <v>0</v>
      </c>
      <c r="E124" s="48">
        <v>0</v>
      </c>
      <c r="F124" s="48">
        <v>0</v>
      </c>
      <c r="G124" s="66" t="s">
        <v>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5.5" customHeight="1">
      <c r="A125" s="75"/>
      <c r="B125" s="75"/>
      <c r="C125" s="5" t="s">
        <v>4</v>
      </c>
      <c r="D125" s="46">
        <v>20571600.510000002</v>
      </c>
      <c r="E125" s="46">
        <v>19857610</v>
      </c>
      <c r="F125" s="46">
        <v>19857610</v>
      </c>
      <c r="G125" s="67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6" customHeight="1">
      <c r="A126" s="75"/>
      <c r="B126" s="75"/>
      <c r="C126" s="5" t="s">
        <v>5</v>
      </c>
      <c r="D126" s="48">
        <v>0</v>
      </c>
      <c r="E126" s="48">
        <v>0</v>
      </c>
      <c r="F126" s="48">
        <v>0</v>
      </c>
      <c r="G126" s="67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76"/>
      <c r="B127" s="76"/>
      <c r="C127" s="4" t="s">
        <v>7</v>
      </c>
      <c r="D127" s="37">
        <f>D124+D125+D126</f>
        <v>20571600.510000002</v>
      </c>
      <c r="E127" s="37">
        <f>E124+E125+E126</f>
        <v>19857610</v>
      </c>
      <c r="F127" s="37">
        <f>F124+F125+F126</f>
        <v>19857610</v>
      </c>
      <c r="G127" s="68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5.5" customHeight="1">
      <c r="A128" s="74" t="s">
        <v>69</v>
      </c>
      <c r="B128" s="74" t="s">
        <v>71</v>
      </c>
      <c r="C128" s="5" t="s">
        <v>3</v>
      </c>
      <c r="D128" s="46">
        <v>1025472</v>
      </c>
      <c r="E128" s="46">
        <v>1025472</v>
      </c>
      <c r="F128" s="46">
        <v>1025472</v>
      </c>
      <c r="G128" s="74" t="s">
        <v>70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2.5" customHeight="1">
      <c r="A129" s="75"/>
      <c r="B129" s="75"/>
      <c r="C129" s="5" t="s">
        <v>4</v>
      </c>
      <c r="D129" s="48">
        <v>0</v>
      </c>
      <c r="E129" s="48">
        <v>0</v>
      </c>
      <c r="F129" s="55">
        <v>0</v>
      </c>
      <c r="G129" s="75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.75" customHeight="1">
      <c r="A130" s="75"/>
      <c r="B130" s="75"/>
      <c r="C130" s="5" t="s">
        <v>5</v>
      </c>
      <c r="D130" s="48">
        <v>0</v>
      </c>
      <c r="E130" s="48">
        <v>0</v>
      </c>
      <c r="F130" s="48">
        <v>0</v>
      </c>
      <c r="G130" s="75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6"/>
      <c r="B131" s="76"/>
      <c r="C131" s="4" t="s">
        <v>7</v>
      </c>
      <c r="D131" s="54">
        <f>D128+D129+D130</f>
        <v>1025472</v>
      </c>
      <c r="E131" s="37">
        <f>E128+E129+E130</f>
        <v>1025472</v>
      </c>
      <c r="F131" s="37">
        <f>F128+F129+F130</f>
        <v>1025472</v>
      </c>
      <c r="G131" s="76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74" t="s">
        <v>46</v>
      </c>
      <c r="B132" s="74" t="s">
        <v>71</v>
      </c>
      <c r="C132" s="5" t="s">
        <v>3</v>
      </c>
      <c r="D132" s="48">
        <v>280800</v>
      </c>
      <c r="E132" s="48">
        <v>280800</v>
      </c>
      <c r="F132" s="48">
        <v>280800</v>
      </c>
      <c r="G132" s="66" t="s">
        <v>39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4" customHeight="1">
      <c r="A133" s="75"/>
      <c r="B133" s="75"/>
      <c r="C133" s="5" t="s">
        <v>4</v>
      </c>
      <c r="D133" s="48">
        <v>124200</v>
      </c>
      <c r="E133" s="48">
        <v>124200</v>
      </c>
      <c r="F133" s="48">
        <v>124200</v>
      </c>
      <c r="G133" s="67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75"/>
      <c r="B134" s="75"/>
      <c r="C134" s="5" t="s">
        <v>5</v>
      </c>
      <c r="D134" s="48">
        <v>0</v>
      </c>
      <c r="E134" s="48">
        <v>0</v>
      </c>
      <c r="F134" s="48">
        <v>0</v>
      </c>
      <c r="G134" s="6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6"/>
      <c r="B135" s="76"/>
      <c r="C135" s="4" t="s">
        <v>7</v>
      </c>
      <c r="D135" s="37">
        <f>D132+D133+D134</f>
        <v>405000</v>
      </c>
      <c r="E135" s="37">
        <f>E132+E133+E134</f>
        <v>405000</v>
      </c>
      <c r="F135" s="37">
        <f>F132+F133+F134</f>
        <v>405000</v>
      </c>
      <c r="G135" s="68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74" t="s">
        <v>116</v>
      </c>
      <c r="B136" s="65" t="s">
        <v>12</v>
      </c>
      <c r="C136" s="5" t="s">
        <v>3</v>
      </c>
      <c r="D136" s="46">
        <v>35545</v>
      </c>
      <c r="E136" s="46">
        <v>35545</v>
      </c>
      <c r="F136" s="46">
        <v>35545</v>
      </c>
      <c r="G136" s="66" t="s">
        <v>54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75"/>
      <c r="B137" s="65"/>
      <c r="C137" s="5" t="s">
        <v>4</v>
      </c>
      <c r="D137" s="48">
        <v>0</v>
      </c>
      <c r="E137" s="48">
        <v>0</v>
      </c>
      <c r="F137" s="48">
        <v>0</v>
      </c>
      <c r="G137" s="6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75"/>
      <c r="B138" s="65"/>
      <c r="C138" s="5" t="s">
        <v>5</v>
      </c>
      <c r="D138" s="48">
        <v>0</v>
      </c>
      <c r="E138" s="48">
        <v>0</v>
      </c>
      <c r="F138" s="48">
        <v>0</v>
      </c>
      <c r="G138" s="6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76"/>
      <c r="B139" s="65"/>
      <c r="C139" s="4" t="s">
        <v>7</v>
      </c>
      <c r="D139" s="37">
        <f>D136+D137+D138</f>
        <v>35545</v>
      </c>
      <c r="E139" s="37">
        <f>E136+E137+E138</f>
        <v>35545</v>
      </c>
      <c r="F139" s="37">
        <f>F136+F137+F138</f>
        <v>35545</v>
      </c>
      <c r="G139" s="68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1" customHeight="1">
      <c r="A140" s="74" t="s">
        <v>28</v>
      </c>
      <c r="B140" s="65" t="s">
        <v>12</v>
      </c>
      <c r="C140" s="5" t="s">
        <v>3</v>
      </c>
      <c r="D140" s="48">
        <v>0</v>
      </c>
      <c r="E140" s="48">
        <v>0</v>
      </c>
      <c r="F140" s="48">
        <v>0</v>
      </c>
      <c r="G140" s="66" t="s">
        <v>55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.75" customHeight="1">
      <c r="A141" s="75"/>
      <c r="B141" s="65"/>
      <c r="C141" s="5" t="s">
        <v>4</v>
      </c>
      <c r="D141" s="48">
        <v>0</v>
      </c>
      <c r="E141" s="48">
        <v>0</v>
      </c>
      <c r="F141" s="48">
        <v>0</v>
      </c>
      <c r="G141" s="67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75"/>
      <c r="B142" s="65"/>
      <c r="C142" s="5" t="s">
        <v>5</v>
      </c>
      <c r="D142" s="48">
        <v>0</v>
      </c>
      <c r="E142" s="48">
        <v>0</v>
      </c>
      <c r="F142" s="48">
        <v>0</v>
      </c>
      <c r="G142" s="67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76"/>
      <c r="B143" s="65"/>
      <c r="C143" s="4" t="s">
        <v>7</v>
      </c>
      <c r="D143" s="37">
        <f>D140+D141+D142</f>
        <v>0</v>
      </c>
      <c r="E143" s="37">
        <f>E140+E141+E142</f>
        <v>0</v>
      </c>
      <c r="F143" s="37">
        <f>F140+F141+F142</f>
        <v>0</v>
      </c>
      <c r="G143" s="68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74" t="s">
        <v>78</v>
      </c>
      <c r="B144" s="65" t="s">
        <v>12</v>
      </c>
      <c r="C144" s="30" t="s">
        <v>3</v>
      </c>
      <c r="D144" s="48">
        <v>0</v>
      </c>
      <c r="E144" s="48">
        <v>0</v>
      </c>
      <c r="F144" s="48">
        <v>0</v>
      </c>
      <c r="G144" s="81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1.75" customHeight="1">
      <c r="A145" s="75"/>
      <c r="B145" s="65"/>
      <c r="C145" s="30" t="s">
        <v>4</v>
      </c>
      <c r="D145" s="46">
        <v>33600</v>
      </c>
      <c r="E145" s="46">
        <v>33600</v>
      </c>
      <c r="F145" s="46">
        <v>33600</v>
      </c>
      <c r="G145" s="8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75"/>
      <c r="B146" s="65"/>
      <c r="C146" s="30" t="s">
        <v>5</v>
      </c>
      <c r="D146" s="48">
        <v>0</v>
      </c>
      <c r="E146" s="48">
        <v>0</v>
      </c>
      <c r="F146" s="48">
        <v>0</v>
      </c>
      <c r="G146" s="8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6"/>
      <c r="B147" s="65"/>
      <c r="C147" s="4" t="s">
        <v>7</v>
      </c>
      <c r="D147" s="37">
        <f>D144+D145+D146</f>
        <v>33600</v>
      </c>
      <c r="E147" s="37">
        <f t="shared" ref="E147:F147" si="14">E144+E145+E146</f>
        <v>33600</v>
      </c>
      <c r="F147" s="37">
        <f t="shared" si="14"/>
        <v>33600</v>
      </c>
      <c r="G147" s="8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.75" customHeight="1">
      <c r="A148" s="74" t="s">
        <v>117</v>
      </c>
      <c r="B148" s="65" t="s">
        <v>12</v>
      </c>
      <c r="C148" s="5" t="s">
        <v>3</v>
      </c>
      <c r="D148" s="48">
        <v>0</v>
      </c>
      <c r="E148" s="48">
        <v>0</v>
      </c>
      <c r="F148" s="48">
        <v>0</v>
      </c>
      <c r="G148" s="66" t="s">
        <v>47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7" customHeight="1">
      <c r="A149" s="75"/>
      <c r="B149" s="65"/>
      <c r="C149" s="5" t="s">
        <v>4</v>
      </c>
      <c r="D149" s="46">
        <v>429259</v>
      </c>
      <c r="E149" s="46">
        <v>0</v>
      </c>
      <c r="F149" s="46">
        <v>0</v>
      </c>
      <c r="G149" s="6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75"/>
      <c r="B150" s="65"/>
      <c r="C150" s="5" t="s">
        <v>5</v>
      </c>
      <c r="D150" s="48">
        <v>0</v>
      </c>
      <c r="E150" s="48">
        <v>0</v>
      </c>
      <c r="F150" s="48">
        <v>0</v>
      </c>
      <c r="G150" s="67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6"/>
      <c r="B151" s="65"/>
      <c r="C151" s="4" t="s">
        <v>7</v>
      </c>
      <c r="D151" s="37">
        <f>D148+D149+D150</f>
        <v>429259</v>
      </c>
      <c r="E151" s="37">
        <f>E148+E149+E150</f>
        <v>0</v>
      </c>
      <c r="F151" s="37">
        <f>F148+F149+F150</f>
        <v>0</v>
      </c>
      <c r="G151" s="68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5.5" customHeight="1">
      <c r="A152" s="74" t="s">
        <v>67</v>
      </c>
      <c r="B152" s="74" t="s">
        <v>71</v>
      </c>
      <c r="C152" s="5" t="s">
        <v>3</v>
      </c>
      <c r="D152" s="46">
        <v>8400</v>
      </c>
      <c r="E152" s="46">
        <v>8400</v>
      </c>
      <c r="F152" s="46">
        <v>8400</v>
      </c>
      <c r="G152" s="74" t="s">
        <v>68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3.25" customHeight="1">
      <c r="A153" s="75"/>
      <c r="B153" s="75"/>
      <c r="C153" s="5" t="s">
        <v>4</v>
      </c>
      <c r="D153" s="48">
        <v>0</v>
      </c>
      <c r="E153" s="48">
        <v>0</v>
      </c>
      <c r="F153" s="48">
        <v>0</v>
      </c>
      <c r="G153" s="75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75"/>
      <c r="B154" s="75"/>
      <c r="C154" s="5" t="s">
        <v>5</v>
      </c>
      <c r="D154" s="48">
        <v>0</v>
      </c>
      <c r="E154" s="48">
        <v>0</v>
      </c>
      <c r="F154" s="48">
        <v>0</v>
      </c>
      <c r="G154" s="75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76"/>
      <c r="B155" s="76"/>
      <c r="C155" s="4" t="s">
        <v>7</v>
      </c>
      <c r="D155" s="37">
        <f>D152+D153+D154</f>
        <v>8400</v>
      </c>
      <c r="E155" s="37">
        <f>E152+E153+E154</f>
        <v>8400</v>
      </c>
      <c r="F155" s="37">
        <f>F152+F153+F154</f>
        <v>8400</v>
      </c>
      <c r="G155" s="7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9.25" customHeight="1">
      <c r="A156" s="74" t="s">
        <v>84</v>
      </c>
      <c r="B156" s="74" t="s">
        <v>71</v>
      </c>
      <c r="C156" s="5" t="s">
        <v>3</v>
      </c>
      <c r="D156" s="48">
        <v>0</v>
      </c>
      <c r="E156" s="48">
        <v>0</v>
      </c>
      <c r="F156" s="48">
        <v>0</v>
      </c>
      <c r="G156" s="104" t="s">
        <v>90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9.25" customHeight="1">
      <c r="A157" s="75"/>
      <c r="B157" s="75"/>
      <c r="C157" s="5" t="s">
        <v>4</v>
      </c>
      <c r="D157" s="46">
        <v>9963345</v>
      </c>
      <c r="E157" s="46">
        <v>9098110</v>
      </c>
      <c r="F157" s="46">
        <v>9098110</v>
      </c>
      <c r="G157" s="105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46.5" customHeight="1">
      <c r="A158" s="75"/>
      <c r="B158" s="75"/>
      <c r="C158" s="5" t="s">
        <v>5</v>
      </c>
      <c r="D158" s="48">
        <v>0</v>
      </c>
      <c r="E158" s="48">
        <v>0</v>
      </c>
      <c r="F158" s="48">
        <v>0</v>
      </c>
      <c r="G158" s="105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63.75" customHeight="1">
      <c r="A159" s="76"/>
      <c r="B159" s="76"/>
      <c r="C159" s="26" t="s">
        <v>6</v>
      </c>
      <c r="D159" s="37">
        <f>D156+D157+D158</f>
        <v>9963345</v>
      </c>
      <c r="E159" s="37">
        <f>E156+E157+E158</f>
        <v>9098110</v>
      </c>
      <c r="F159" s="37">
        <f>F156+F157+F158</f>
        <v>9098110</v>
      </c>
      <c r="G159" s="106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.75" customHeight="1">
      <c r="A160" s="74" t="s">
        <v>118</v>
      </c>
      <c r="B160" s="74" t="s">
        <v>71</v>
      </c>
      <c r="C160" s="36" t="s">
        <v>3</v>
      </c>
      <c r="D160" s="48">
        <v>0</v>
      </c>
      <c r="E160" s="48">
        <v>4911766</v>
      </c>
      <c r="F160" s="48">
        <v>0</v>
      </c>
      <c r="G160" s="101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18.75" customHeight="1">
      <c r="A161" s="75"/>
      <c r="B161" s="75"/>
      <c r="C161" s="36" t="s">
        <v>4</v>
      </c>
      <c r="D161" s="48">
        <v>0</v>
      </c>
      <c r="E161" s="48">
        <v>49118</v>
      </c>
      <c r="F161" s="48">
        <v>0</v>
      </c>
      <c r="G161" s="10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18" customHeight="1">
      <c r="A162" s="75"/>
      <c r="B162" s="75"/>
      <c r="C162" s="36" t="s">
        <v>5</v>
      </c>
      <c r="D162" s="48">
        <v>0</v>
      </c>
      <c r="E162" s="48">
        <v>0</v>
      </c>
      <c r="F162" s="48">
        <v>0</v>
      </c>
      <c r="G162" s="10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42" customHeight="1">
      <c r="A163" s="76"/>
      <c r="B163" s="76"/>
      <c r="C163" s="26" t="s">
        <v>6</v>
      </c>
      <c r="D163" s="37">
        <f>D160+D161+D162</f>
        <v>0</v>
      </c>
      <c r="E163" s="54">
        <f t="shared" ref="E163:F163" si="15">E160+E161+E162</f>
        <v>4960884</v>
      </c>
      <c r="F163" s="37">
        <f t="shared" si="15"/>
        <v>0</v>
      </c>
      <c r="G163" s="10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74" t="s">
        <v>119</v>
      </c>
      <c r="B164" s="74" t="s">
        <v>71</v>
      </c>
      <c r="C164" s="36" t="s">
        <v>3</v>
      </c>
      <c r="D164" s="48">
        <v>7327795.5</v>
      </c>
      <c r="E164" s="48">
        <v>2712551.46</v>
      </c>
      <c r="F164" s="48">
        <v>0</v>
      </c>
      <c r="G164" s="101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2.5" customHeight="1">
      <c r="A165" s="75"/>
      <c r="B165" s="75"/>
      <c r="C165" s="36" t="s">
        <v>4</v>
      </c>
      <c r="D165" s="48">
        <v>551554.5</v>
      </c>
      <c r="E165" s="48">
        <v>204170.54</v>
      </c>
      <c r="F165" s="48">
        <v>0</v>
      </c>
      <c r="G165" s="10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0.75" customHeight="1">
      <c r="A166" s="75"/>
      <c r="B166" s="75"/>
      <c r="C166" s="36" t="s">
        <v>5</v>
      </c>
      <c r="D166" s="48">
        <v>0</v>
      </c>
      <c r="E166" s="48">
        <v>0</v>
      </c>
      <c r="F166" s="48">
        <v>0</v>
      </c>
      <c r="G166" s="10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8.75" customHeight="1">
      <c r="A167" s="76"/>
      <c r="B167" s="76"/>
      <c r="C167" s="26" t="s">
        <v>6</v>
      </c>
      <c r="D167" s="37">
        <f>D164+D165+D166</f>
        <v>7879350</v>
      </c>
      <c r="E167" s="37">
        <f t="shared" ref="E167:F167" si="16">E164+E165+E166</f>
        <v>2916722</v>
      </c>
      <c r="F167" s="37">
        <f t="shared" si="16"/>
        <v>0</v>
      </c>
      <c r="G167" s="10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s="12" customFormat="1" ht="18.75" customHeight="1">
      <c r="A168" s="91" t="s">
        <v>107</v>
      </c>
      <c r="B168" s="89" t="s">
        <v>12</v>
      </c>
      <c r="C168" s="11" t="s">
        <v>3</v>
      </c>
      <c r="D168" s="52">
        <f t="shared" ref="D168:F170" si="17">D172+D176+D180+D184+D188+D192</f>
        <v>6478416</v>
      </c>
      <c r="E168" s="52">
        <f t="shared" si="17"/>
        <v>6323808</v>
      </c>
      <c r="F168" s="52">
        <f t="shared" si="17"/>
        <v>6794008</v>
      </c>
      <c r="G168" s="73"/>
    </row>
    <row r="169" spans="1:36" s="12" customFormat="1" ht="18" customHeight="1">
      <c r="A169" s="92"/>
      <c r="B169" s="89"/>
      <c r="C169" s="11" t="s">
        <v>4</v>
      </c>
      <c r="D169" s="52">
        <f>D173+D177+D181+D185+D189+D193</f>
        <v>1852702.78</v>
      </c>
      <c r="E169" s="52">
        <f t="shared" ref="E169:F169" si="18">E173+E177+E181+E185+E189+E193</f>
        <v>1864035.8</v>
      </c>
      <c r="F169" s="52">
        <f t="shared" si="18"/>
        <v>1868529.68</v>
      </c>
      <c r="G169" s="73"/>
    </row>
    <row r="170" spans="1:36" s="12" customFormat="1" ht="31.5" customHeight="1">
      <c r="A170" s="92"/>
      <c r="B170" s="89"/>
      <c r="C170" s="11" t="s">
        <v>5</v>
      </c>
      <c r="D170" s="52">
        <f t="shared" si="17"/>
        <v>0</v>
      </c>
      <c r="E170" s="52">
        <f t="shared" si="17"/>
        <v>0</v>
      </c>
      <c r="F170" s="52">
        <f t="shared" si="17"/>
        <v>0</v>
      </c>
      <c r="G170" s="73"/>
    </row>
    <row r="171" spans="1:36" s="12" customFormat="1" ht="29.25" customHeight="1">
      <c r="A171" s="93"/>
      <c r="B171" s="89"/>
      <c r="C171" s="13" t="s">
        <v>7</v>
      </c>
      <c r="D171" s="47">
        <f>D168+D169+D170</f>
        <v>8331118.7800000003</v>
      </c>
      <c r="E171" s="47">
        <f>E168+E169+E170</f>
        <v>8187843.7999999998</v>
      </c>
      <c r="F171" s="47">
        <f>F168+F169+F170</f>
        <v>8662537.6799999997</v>
      </c>
      <c r="G171" s="73"/>
    </row>
    <row r="172" spans="1:36" ht="18.75" customHeight="1">
      <c r="A172" s="74" t="s">
        <v>48</v>
      </c>
      <c r="B172" s="65" t="s">
        <v>12</v>
      </c>
      <c r="C172" s="5" t="s">
        <v>3</v>
      </c>
      <c r="D172" s="48">
        <v>0</v>
      </c>
      <c r="E172" s="48">
        <v>0</v>
      </c>
      <c r="F172" s="48">
        <v>0</v>
      </c>
      <c r="G172" s="72" t="s">
        <v>29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5.75" customHeight="1">
      <c r="A173" s="75"/>
      <c r="B173" s="65"/>
      <c r="C173" s="5" t="s">
        <v>4</v>
      </c>
      <c r="D173" s="46">
        <v>959617</v>
      </c>
      <c r="E173" s="46">
        <v>959617</v>
      </c>
      <c r="F173" s="46">
        <v>959617</v>
      </c>
      <c r="G173" s="7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>
      <c r="A174" s="75"/>
      <c r="B174" s="65"/>
      <c r="C174" s="5" t="s">
        <v>5</v>
      </c>
      <c r="D174" s="48">
        <v>0</v>
      </c>
      <c r="E174" s="48">
        <v>0</v>
      </c>
      <c r="F174" s="48">
        <v>0</v>
      </c>
      <c r="G174" s="7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76"/>
      <c r="B175" s="65"/>
      <c r="C175" s="4" t="s">
        <v>7</v>
      </c>
      <c r="D175" s="37">
        <f>D172+D173+D174</f>
        <v>959617</v>
      </c>
      <c r="E175" s="37">
        <f>E172+E173+E174</f>
        <v>959617</v>
      </c>
      <c r="F175" s="37">
        <f>F172+F173+F174</f>
        <v>959617</v>
      </c>
      <c r="G175" s="7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74" t="s">
        <v>26</v>
      </c>
      <c r="B176" s="65" t="s">
        <v>12</v>
      </c>
      <c r="C176" s="5" t="s">
        <v>3</v>
      </c>
      <c r="D176" s="50">
        <v>54000</v>
      </c>
      <c r="E176" s="50">
        <v>81000</v>
      </c>
      <c r="F176" s="50">
        <v>81000</v>
      </c>
      <c r="G176" s="66" t="s">
        <v>32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4" customHeight="1">
      <c r="A177" s="75"/>
      <c r="B177" s="65"/>
      <c r="C177" s="5" t="s">
        <v>4</v>
      </c>
      <c r="D177" s="48">
        <v>0</v>
      </c>
      <c r="E177" s="48">
        <v>0</v>
      </c>
      <c r="F177" s="48">
        <v>0</v>
      </c>
      <c r="G177" s="67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" customHeight="1">
      <c r="A178" s="75"/>
      <c r="B178" s="65"/>
      <c r="C178" s="5" t="s">
        <v>5</v>
      </c>
      <c r="D178" s="48">
        <v>0</v>
      </c>
      <c r="E178" s="48">
        <v>0</v>
      </c>
      <c r="F178" s="48">
        <v>0</v>
      </c>
      <c r="G178" s="6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76"/>
      <c r="B179" s="65"/>
      <c r="C179" s="4" t="s">
        <v>7</v>
      </c>
      <c r="D179" s="37">
        <f>D176+D177+D178</f>
        <v>54000</v>
      </c>
      <c r="E179" s="37">
        <f>E176+E177+E178</f>
        <v>81000</v>
      </c>
      <c r="F179" s="37">
        <f>F176+F177+F178</f>
        <v>81000</v>
      </c>
      <c r="G179" s="68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6.25" customHeight="1">
      <c r="A180" s="74" t="s">
        <v>27</v>
      </c>
      <c r="B180" s="65" t="s">
        <v>12</v>
      </c>
      <c r="C180" s="5" t="s">
        <v>3</v>
      </c>
      <c r="D180" s="51">
        <v>4190634</v>
      </c>
      <c r="E180" s="46">
        <v>5012622</v>
      </c>
      <c r="F180" s="46">
        <v>5482822</v>
      </c>
      <c r="G180" s="66" t="s">
        <v>15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2.5" customHeight="1">
      <c r="A181" s="75"/>
      <c r="B181" s="65"/>
      <c r="C181" s="5" t="s">
        <v>4</v>
      </c>
      <c r="D181" s="55">
        <v>671766</v>
      </c>
      <c r="E181" s="55">
        <v>678778</v>
      </c>
      <c r="F181" s="55">
        <v>678778</v>
      </c>
      <c r="G181" s="67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5.25" customHeight="1">
      <c r="A182" s="75"/>
      <c r="B182" s="65"/>
      <c r="C182" s="5" t="s">
        <v>5</v>
      </c>
      <c r="D182" s="55">
        <v>0</v>
      </c>
      <c r="E182" s="55">
        <v>0</v>
      </c>
      <c r="F182" s="55">
        <v>0</v>
      </c>
      <c r="G182" s="67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76"/>
      <c r="B183" s="65"/>
      <c r="C183" s="4" t="s">
        <v>7</v>
      </c>
      <c r="D183" s="54">
        <f>D180+D181+D182</f>
        <v>4862400</v>
      </c>
      <c r="E183" s="54">
        <f>E180+E181+E182</f>
        <v>5691400</v>
      </c>
      <c r="F183" s="54">
        <f>F180+F181+F182</f>
        <v>6161600</v>
      </c>
      <c r="G183" s="68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0.25" customHeight="1">
      <c r="A184" s="74" t="s">
        <v>25</v>
      </c>
      <c r="B184" s="65" t="s">
        <v>12</v>
      </c>
      <c r="C184" s="5" t="s">
        <v>3</v>
      </c>
      <c r="D184" s="46">
        <v>2007192</v>
      </c>
      <c r="E184" s="46">
        <v>1003596</v>
      </c>
      <c r="F184" s="46">
        <v>1003596</v>
      </c>
      <c r="G184" s="66" t="s">
        <v>31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18.75" customHeight="1">
      <c r="A185" s="75"/>
      <c r="B185" s="65"/>
      <c r="C185" s="5" t="s">
        <v>4</v>
      </c>
      <c r="D185" s="48">
        <v>0</v>
      </c>
      <c r="E185" s="48">
        <v>0</v>
      </c>
      <c r="F185" s="48">
        <v>0</v>
      </c>
      <c r="G185" s="67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4.5" customHeight="1">
      <c r="A186" s="75"/>
      <c r="B186" s="65"/>
      <c r="C186" s="5" t="s">
        <v>5</v>
      </c>
      <c r="D186" s="48">
        <v>0</v>
      </c>
      <c r="E186" s="48">
        <v>0</v>
      </c>
      <c r="F186" s="48">
        <v>0</v>
      </c>
      <c r="G186" s="67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1.5" customHeight="1">
      <c r="A187" s="76"/>
      <c r="B187" s="65"/>
      <c r="C187" s="4" t="s">
        <v>7</v>
      </c>
      <c r="D187" s="37">
        <f>D184+D185+D186</f>
        <v>2007192</v>
      </c>
      <c r="E187" s="37">
        <f>E184+E185+E186</f>
        <v>1003596</v>
      </c>
      <c r="F187" s="37">
        <f>F184+F185+F186</f>
        <v>1003596</v>
      </c>
      <c r="G187" s="68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6.25" customHeight="1">
      <c r="A188" s="74" t="s">
        <v>49</v>
      </c>
      <c r="B188" s="65" t="s">
        <v>12</v>
      </c>
      <c r="C188" s="5" t="s">
        <v>3</v>
      </c>
      <c r="D188" s="48">
        <v>0</v>
      </c>
      <c r="E188" s="48">
        <v>0</v>
      </c>
      <c r="F188" s="48">
        <v>0</v>
      </c>
      <c r="G188" s="66" t="s">
        <v>29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4" customHeight="1">
      <c r="A189" s="75"/>
      <c r="B189" s="65"/>
      <c r="C189" s="5" t="s">
        <v>4</v>
      </c>
      <c r="D189" s="46">
        <v>108024.78</v>
      </c>
      <c r="E189" s="46">
        <v>112345.8</v>
      </c>
      <c r="F189" s="46">
        <v>116839.67999999999</v>
      </c>
      <c r="G189" s="67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6" customHeight="1">
      <c r="A190" s="75"/>
      <c r="B190" s="65"/>
      <c r="C190" s="5" t="s">
        <v>5</v>
      </c>
      <c r="D190" s="48">
        <v>0</v>
      </c>
      <c r="E190" s="48">
        <v>0</v>
      </c>
      <c r="F190" s="48">
        <v>0</v>
      </c>
      <c r="G190" s="67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4.5" customHeight="1">
      <c r="A191" s="76"/>
      <c r="B191" s="65"/>
      <c r="C191" s="15" t="s">
        <v>7</v>
      </c>
      <c r="D191" s="59">
        <f>D188+D189+D190</f>
        <v>108024.78</v>
      </c>
      <c r="E191" s="59">
        <f>E188+E189+E190</f>
        <v>112345.8</v>
      </c>
      <c r="F191" s="59">
        <f>F188+F189+F190</f>
        <v>116839.67999999999</v>
      </c>
      <c r="G191" s="68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17.25" customHeight="1">
      <c r="A192" s="74" t="s">
        <v>50</v>
      </c>
      <c r="B192" s="65" t="s">
        <v>12</v>
      </c>
      <c r="C192" s="5" t="s">
        <v>3</v>
      </c>
      <c r="D192" s="48">
        <v>226590</v>
      </c>
      <c r="E192" s="48">
        <v>226590</v>
      </c>
      <c r="F192" s="48">
        <v>226590</v>
      </c>
      <c r="G192" s="66" t="s">
        <v>30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15" customHeight="1">
      <c r="A193" s="75"/>
      <c r="B193" s="65"/>
      <c r="C193" s="5" t="s">
        <v>4</v>
      </c>
      <c r="D193" s="48">
        <v>113295</v>
      </c>
      <c r="E193" s="48">
        <v>113295</v>
      </c>
      <c r="F193" s="48">
        <v>113295</v>
      </c>
      <c r="G193" s="67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2.25" customHeight="1">
      <c r="A194" s="75"/>
      <c r="B194" s="65"/>
      <c r="C194" s="5" t="s">
        <v>5</v>
      </c>
      <c r="D194" s="48">
        <v>0</v>
      </c>
      <c r="E194" s="48">
        <v>0</v>
      </c>
      <c r="F194" s="48">
        <v>0</v>
      </c>
      <c r="G194" s="67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76"/>
      <c r="B195" s="65"/>
      <c r="C195" s="15" t="s">
        <v>7</v>
      </c>
      <c r="D195" s="59">
        <f>D192+D193+D194</f>
        <v>339885</v>
      </c>
      <c r="E195" s="59">
        <f>E192+E193+E194</f>
        <v>339885</v>
      </c>
      <c r="F195" s="59">
        <f>F192+F193+F194</f>
        <v>339885</v>
      </c>
      <c r="G195" s="68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2.5" customHeight="1">
      <c r="A196" s="77" t="s">
        <v>108</v>
      </c>
      <c r="B196" s="89" t="s">
        <v>12</v>
      </c>
      <c r="C196" s="11" t="s">
        <v>3</v>
      </c>
      <c r="D196" s="52">
        <f>D200+D208+D204</f>
        <v>600000</v>
      </c>
      <c r="E196" s="52">
        <f t="shared" ref="E196:F196" si="19">E200+E208+E204</f>
        <v>4316343</v>
      </c>
      <c r="F196" s="52">
        <f t="shared" si="19"/>
        <v>1000000</v>
      </c>
      <c r="G196" s="7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1.75" customHeight="1">
      <c r="A197" s="78"/>
      <c r="B197" s="89"/>
      <c r="C197" s="11" t="s">
        <v>4</v>
      </c>
      <c r="D197" s="52">
        <f>D201+D209+D205</f>
        <v>9883757</v>
      </c>
      <c r="E197" s="52">
        <f t="shared" ref="E197:F197" si="20">E201+E209+E205</f>
        <v>9553057</v>
      </c>
      <c r="F197" s="52">
        <f t="shared" si="20"/>
        <v>9317400</v>
      </c>
      <c r="G197" s="7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3" customHeight="1">
      <c r="A198" s="78"/>
      <c r="B198" s="89"/>
      <c r="C198" s="11" t="s">
        <v>5</v>
      </c>
      <c r="D198" s="52">
        <f>D202+D210+D206</f>
        <v>0</v>
      </c>
      <c r="E198" s="52">
        <f t="shared" ref="E198:F198" si="21">E202+E210+E206</f>
        <v>0</v>
      </c>
      <c r="F198" s="52">
        <f t="shared" si="21"/>
        <v>0</v>
      </c>
      <c r="G198" s="7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79"/>
      <c r="B199" s="89"/>
      <c r="C199" s="13" t="s">
        <v>7</v>
      </c>
      <c r="D199" s="47">
        <f>D196+D197+D198</f>
        <v>10483757</v>
      </c>
      <c r="E199" s="47">
        <f>E196+E197+E198</f>
        <v>13869400</v>
      </c>
      <c r="F199" s="47">
        <f>F196+F197+F198</f>
        <v>10317400</v>
      </c>
      <c r="G199" s="7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3.25" customHeight="1">
      <c r="A200" s="74" t="s">
        <v>52</v>
      </c>
      <c r="B200" s="65" t="s">
        <v>91</v>
      </c>
      <c r="C200" s="5" t="s">
        <v>3</v>
      </c>
      <c r="D200" s="48">
        <v>0</v>
      </c>
      <c r="E200" s="48">
        <v>0</v>
      </c>
      <c r="F200" s="48">
        <v>0</v>
      </c>
      <c r="G200" s="72" t="s">
        <v>60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3.25" customHeight="1">
      <c r="A201" s="75"/>
      <c r="B201" s="65"/>
      <c r="C201" s="5" t="s">
        <v>4</v>
      </c>
      <c r="D201" s="46">
        <v>7902836</v>
      </c>
      <c r="E201" s="46">
        <v>7439000</v>
      </c>
      <c r="F201" s="46">
        <v>7439000</v>
      </c>
      <c r="G201" s="72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5.25" customHeight="1">
      <c r="A202" s="75"/>
      <c r="B202" s="65"/>
      <c r="C202" s="5" t="s">
        <v>5</v>
      </c>
      <c r="D202" s="48">
        <v>0</v>
      </c>
      <c r="E202" s="48">
        <v>0</v>
      </c>
      <c r="F202" s="48">
        <v>0</v>
      </c>
      <c r="G202" s="72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76"/>
      <c r="B203" s="65"/>
      <c r="C203" s="4" t="s">
        <v>7</v>
      </c>
      <c r="D203" s="37">
        <f>D200+D201+D202</f>
        <v>7902836</v>
      </c>
      <c r="E203" s="37">
        <f>E200+E201+E202</f>
        <v>7439000</v>
      </c>
      <c r="F203" s="37">
        <f>F200+F201+F202</f>
        <v>7439000</v>
      </c>
      <c r="G203" s="72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9.25" customHeight="1">
      <c r="A204" s="74" t="s">
        <v>120</v>
      </c>
      <c r="B204" s="65" t="s">
        <v>91</v>
      </c>
      <c r="C204" s="33" t="s">
        <v>3</v>
      </c>
      <c r="D204" s="48">
        <v>600000</v>
      </c>
      <c r="E204" s="48">
        <v>4316343</v>
      </c>
      <c r="F204" s="48">
        <v>1000000</v>
      </c>
      <c r="G204" s="66" t="s">
        <v>93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9.25" customHeight="1">
      <c r="A205" s="75"/>
      <c r="B205" s="65"/>
      <c r="C205" s="33" t="s">
        <v>4</v>
      </c>
      <c r="D205" s="48">
        <v>45161</v>
      </c>
      <c r="E205" s="48">
        <v>306657</v>
      </c>
      <c r="F205" s="48">
        <v>71000</v>
      </c>
      <c r="G205" s="67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29.25" customHeight="1">
      <c r="A206" s="75"/>
      <c r="B206" s="65"/>
      <c r="C206" s="33" t="s">
        <v>5</v>
      </c>
      <c r="D206" s="48">
        <v>0</v>
      </c>
      <c r="E206" s="48">
        <v>0</v>
      </c>
      <c r="F206" s="48">
        <v>0</v>
      </c>
      <c r="G206" s="67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76"/>
      <c r="B207" s="65"/>
      <c r="C207" s="4" t="s">
        <v>7</v>
      </c>
      <c r="D207" s="37">
        <f>D204+D205+D206</f>
        <v>645161</v>
      </c>
      <c r="E207" s="37">
        <f>E204+E205+E206</f>
        <v>4623000</v>
      </c>
      <c r="F207" s="37">
        <f>F204+F205+F206</f>
        <v>1071000</v>
      </c>
      <c r="G207" s="68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4" customHeight="1">
      <c r="A208" s="74" t="s">
        <v>53</v>
      </c>
      <c r="B208" s="65" t="s">
        <v>66</v>
      </c>
      <c r="C208" s="5" t="s">
        <v>3</v>
      </c>
      <c r="D208" s="48">
        <v>0</v>
      </c>
      <c r="E208" s="48">
        <v>0</v>
      </c>
      <c r="F208" s="48">
        <v>0</v>
      </c>
      <c r="G208" s="72" t="s">
        <v>61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3.25" customHeight="1">
      <c r="A209" s="75"/>
      <c r="B209" s="65"/>
      <c r="C209" s="5" t="s">
        <v>4</v>
      </c>
      <c r="D209" s="46">
        <v>1935760</v>
      </c>
      <c r="E209" s="46">
        <v>1807400</v>
      </c>
      <c r="F209" s="46">
        <v>1807400</v>
      </c>
      <c r="G209" s="72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29.25" customHeight="1">
      <c r="A210" s="75"/>
      <c r="B210" s="65"/>
      <c r="C210" s="5" t="s">
        <v>5</v>
      </c>
      <c r="D210" s="48">
        <v>0</v>
      </c>
      <c r="E210" s="48">
        <v>0</v>
      </c>
      <c r="F210" s="48">
        <v>0</v>
      </c>
      <c r="G210" s="72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76"/>
      <c r="B211" s="65"/>
      <c r="C211" s="4" t="s">
        <v>7</v>
      </c>
      <c r="D211" s="37">
        <f>D208+D209+D210</f>
        <v>1935760</v>
      </c>
      <c r="E211" s="37">
        <f>E208+E209+E210</f>
        <v>1807400</v>
      </c>
      <c r="F211" s="37">
        <f>F208+F209+F210</f>
        <v>1807400</v>
      </c>
      <c r="G211" s="72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s="16" customFormat="1" ht="21" customHeight="1">
      <c r="A212" s="118" t="s">
        <v>109</v>
      </c>
      <c r="B212" s="89"/>
      <c r="C212" s="11" t="s">
        <v>3</v>
      </c>
      <c r="D212" s="52">
        <f t="shared" ref="D212:F214" si="22">D216+D220</f>
        <v>0</v>
      </c>
      <c r="E212" s="52">
        <f t="shared" si="22"/>
        <v>0</v>
      </c>
      <c r="F212" s="52">
        <f t="shared" si="22"/>
        <v>0</v>
      </c>
      <c r="G212" s="73"/>
      <c r="H212" s="20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</row>
    <row r="213" spans="1:80" s="16" customFormat="1" ht="19.5" customHeight="1">
      <c r="A213" s="118"/>
      <c r="B213" s="89"/>
      <c r="C213" s="11" t="s">
        <v>4</v>
      </c>
      <c r="D213" s="52">
        <f t="shared" si="22"/>
        <v>14836667</v>
      </c>
      <c r="E213" s="52">
        <f t="shared" si="22"/>
        <v>14611667</v>
      </c>
      <c r="F213" s="52">
        <f t="shared" si="22"/>
        <v>14611667</v>
      </c>
      <c r="G213" s="73"/>
      <c r="H213" s="20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</row>
    <row r="214" spans="1:80" s="16" customFormat="1" ht="32.25" customHeight="1">
      <c r="A214" s="118"/>
      <c r="B214" s="89"/>
      <c r="C214" s="11" t="s">
        <v>5</v>
      </c>
      <c r="D214" s="52">
        <f t="shared" si="22"/>
        <v>0</v>
      </c>
      <c r="E214" s="52">
        <f t="shared" si="22"/>
        <v>0</v>
      </c>
      <c r="F214" s="52">
        <f t="shared" si="22"/>
        <v>0</v>
      </c>
      <c r="G214" s="73"/>
      <c r="H214" s="20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</row>
    <row r="215" spans="1:80" s="16" customFormat="1" ht="29.25" customHeight="1">
      <c r="A215" s="118"/>
      <c r="B215" s="89"/>
      <c r="C215" s="13" t="s">
        <v>7</v>
      </c>
      <c r="D215" s="47">
        <f>D212+D213+D214</f>
        <v>14836667</v>
      </c>
      <c r="E215" s="47">
        <f>E212+E213+E214</f>
        <v>14611667</v>
      </c>
      <c r="F215" s="47">
        <f>F212+F213+F214</f>
        <v>14611667</v>
      </c>
      <c r="G215" s="73"/>
      <c r="H215" s="20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</row>
    <row r="216" spans="1:80" ht="17.25" customHeight="1">
      <c r="A216" s="74" t="s">
        <v>92</v>
      </c>
      <c r="B216" s="119" t="s">
        <v>51</v>
      </c>
      <c r="C216" s="10" t="s">
        <v>3</v>
      </c>
      <c r="D216" s="60">
        <v>0</v>
      </c>
      <c r="E216" s="60">
        <v>0</v>
      </c>
      <c r="F216" s="60">
        <v>0</v>
      </c>
      <c r="G216" s="72" t="s">
        <v>35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80" ht="21.75" customHeight="1">
      <c r="A217" s="75"/>
      <c r="B217" s="120"/>
      <c r="C217" s="5" t="s">
        <v>4</v>
      </c>
      <c r="D217" s="48">
        <v>14701667</v>
      </c>
      <c r="E217" s="48">
        <v>14611667</v>
      </c>
      <c r="F217" s="48">
        <v>14611667</v>
      </c>
      <c r="G217" s="72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80" ht="30.75" customHeight="1">
      <c r="A218" s="75"/>
      <c r="B218" s="120"/>
      <c r="C218" s="5" t="s">
        <v>5</v>
      </c>
      <c r="D218" s="48">
        <v>0</v>
      </c>
      <c r="E218" s="48">
        <v>0</v>
      </c>
      <c r="F218" s="48">
        <v>0</v>
      </c>
      <c r="G218" s="72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80" ht="29.25" customHeight="1">
      <c r="A219" s="76"/>
      <c r="B219" s="121"/>
      <c r="C219" s="15" t="s">
        <v>7</v>
      </c>
      <c r="D219" s="59">
        <f>D216+D217+D218</f>
        <v>14701667</v>
      </c>
      <c r="E219" s="59">
        <f>E216+E217+E218</f>
        <v>14611667</v>
      </c>
      <c r="F219" s="59">
        <f>F216+F217+F218</f>
        <v>14611667</v>
      </c>
      <c r="G219" s="72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80" ht="19.5" customHeight="1">
      <c r="A220" s="74" t="s">
        <v>85</v>
      </c>
      <c r="B220" s="119" t="s">
        <v>51</v>
      </c>
      <c r="C220" s="5" t="s">
        <v>3</v>
      </c>
      <c r="D220" s="48">
        <v>0</v>
      </c>
      <c r="E220" s="48">
        <v>0</v>
      </c>
      <c r="F220" s="48">
        <v>0</v>
      </c>
      <c r="G220" s="72" t="s">
        <v>35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2.5" customHeight="1">
      <c r="A221" s="75"/>
      <c r="B221" s="120"/>
      <c r="C221" s="5" t="s">
        <v>4</v>
      </c>
      <c r="D221" s="48">
        <v>135000</v>
      </c>
      <c r="E221" s="48">
        <v>0</v>
      </c>
      <c r="F221" s="48">
        <v>0</v>
      </c>
      <c r="G221" s="7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32.25" customHeight="1">
      <c r="A222" s="75"/>
      <c r="B222" s="120"/>
      <c r="C222" s="5" t="s">
        <v>5</v>
      </c>
      <c r="D222" s="48">
        <v>0</v>
      </c>
      <c r="E222" s="48">
        <v>0</v>
      </c>
      <c r="F222" s="48">
        <v>0</v>
      </c>
      <c r="G222" s="72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76"/>
      <c r="B223" s="121"/>
      <c r="C223" s="15" t="s">
        <v>7</v>
      </c>
      <c r="D223" s="59">
        <f>D220+D221+D222</f>
        <v>135000</v>
      </c>
      <c r="E223" s="59">
        <f>E220+E221+E222</f>
        <v>0</v>
      </c>
      <c r="F223" s="59">
        <f>F220+F221+F222</f>
        <v>0</v>
      </c>
      <c r="G223" s="72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ht="29.25" customHeight="1">
      <c r="A224" s="94" t="s">
        <v>95</v>
      </c>
      <c r="B224" s="119"/>
      <c r="C224" s="43" t="s">
        <v>96</v>
      </c>
      <c r="D224" s="59">
        <f>D228</f>
        <v>0</v>
      </c>
      <c r="E224" s="59">
        <f t="shared" ref="E224:F226" si="23">E228</f>
        <v>0</v>
      </c>
      <c r="F224" s="59">
        <f t="shared" si="23"/>
        <v>7920000</v>
      </c>
      <c r="G224" s="81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0.25" customHeight="1">
      <c r="A225" s="95"/>
      <c r="B225" s="120"/>
      <c r="C225" s="43" t="s">
        <v>4</v>
      </c>
      <c r="D225" s="59">
        <f>D229</f>
        <v>0</v>
      </c>
      <c r="E225" s="59">
        <f t="shared" si="23"/>
        <v>0</v>
      </c>
      <c r="F225" s="59">
        <f t="shared" si="23"/>
        <v>80000</v>
      </c>
      <c r="G225" s="82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29.25" customHeight="1">
      <c r="A226" s="95"/>
      <c r="B226" s="120"/>
      <c r="C226" s="43" t="s">
        <v>5</v>
      </c>
      <c r="D226" s="59">
        <f>D230</f>
        <v>0</v>
      </c>
      <c r="E226" s="59">
        <f t="shared" si="23"/>
        <v>0</v>
      </c>
      <c r="F226" s="59">
        <f t="shared" si="23"/>
        <v>0</v>
      </c>
      <c r="G226" s="82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95"/>
      <c r="B227" s="121"/>
      <c r="C227" s="13" t="s">
        <v>7</v>
      </c>
      <c r="D227" s="59">
        <f>SUM(D224:D226)</f>
        <v>0</v>
      </c>
      <c r="E227" s="59">
        <f t="shared" ref="E227:F227" si="24">SUM(E224:E226)</f>
        <v>0</v>
      </c>
      <c r="F227" s="59">
        <f t="shared" si="24"/>
        <v>8000000</v>
      </c>
      <c r="G227" s="8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29.25" customHeight="1">
      <c r="A228" s="74" t="s">
        <v>115</v>
      </c>
      <c r="B228" s="119" t="s">
        <v>12</v>
      </c>
      <c r="C228" s="41" t="s">
        <v>96</v>
      </c>
      <c r="D228" s="61">
        <v>0</v>
      </c>
      <c r="E228" s="61">
        <v>0</v>
      </c>
      <c r="F228" s="61">
        <v>7920000</v>
      </c>
      <c r="G228" s="66" t="s">
        <v>97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3.25" customHeight="1">
      <c r="A229" s="75"/>
      <c r="B229" s="120"/>
      <c r="C229" s="41" t="s">
        <v>4</v>
      </c>
      <c r="D229" s="61">
        <v>0</v>
      </c>
      <c r="E229" s="61">
        <v>0</v>
      </c>
      <c r="F229" s="61">
        <v>80000</v>
      </c>
      <c r="G229" s="67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29.25" customHeight="1">
      <c r="A230" s="75"/>
      <c r="B230" s="120"/>
      <c r="C230" s="41" t="s">
        <v>5</v>
      </c>
      <c r="D230" s="61">
        <v>0</v>
      </c>
      <c r="E230" s="61">
        <v>0</v>
      </c>
      <c r="F230" s="61">
        <v>0</v>
      </c>
      <c r="G230" s="67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76"/>
      <c r="B231" s="121"/>
      <c r="C231" s="15" t="s">
        <v>7</v>
      </c>
      <c r="D231" s="59">
        <f>D228+D229+D230</f>
        <v>0</v>
      </c>
      <c r="E231" s="59">
        <f t="shared" ref="E231:F231" si="25">E228+E229+E230</f>
        <v>0</v>
      </c>
      <c r="F231" s="59">
        <f t="shared" si="25"/>
        <v>8000000</v>
      </c>
      <c r="G231" s="68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s="17" customFormat="1">
      <c r="A232" s="114" t="s">
        <v>10</v>
      </c>
      <c r="B232" s="117"/>
      <c r="C232" s="42" t="s">
        <v>3</v>
      </c>
      <c r="D232" s="62">
        <f t="shared" ref="D232:F233" si="26">D8+D56+D68+D112+D168+D196+D212+D224</f>
        <v>112137054.7</v>
      </c>
      <c r="E232" s="62">
        <f t="shared" si="26"/>
        <v>108922587.66</v>
      </c>
      <c r="F232" s="62">
        <f t="shared" si="26"/>
        <v>107685389.2</v>
      </c>
      <c r="G232" s="111"/>
    </row>
    <row r="233" spans="1:36" s="17" customFormat="1">
      <c r="A233" s="115"/>
      <c r="B233" s="117"/>
      <c r="C233" s="42" t="s">
        <v>4</v>
      </c>
      <c r="D233" s="62">
        <f t="shared" si="26"/>
        <v>116320247.10000001</v>
      </c>
      <c r="E233" s="62">
        <f t="shared" si="26"/>
        <v>108666512.61999999</v>
      </c>
      <c r="F233" s="62">
        <f t="shared" si="26"/>
        <v>107986340.58000001</v>
      </c>
      <c r="G233" s="112"/>
    </row>
    <row r="234" spans="1:36" s="17" customFormat="1" ht="31.5">
      <c r="A234" s="115"/>
      <c r="B234" s="117"/>
      <c r="C234" s="18" t="s">
        <v>5</v>
      </c>
      <c r="D234" s="63">
        <f>D10+D58+D70+D170+D198+D214+D226</f>
        <v>0</v>
      </c>
      <c r="E234" s="63">
        <f>E10+E58+E70+E170+E198+E214+E226</f>
        <v>0</v>
      </c>
      <c r="F234" s="63">
        <f>F10+F58+F70+F170+F198+F214+F226</f>
        <v>0</v>
      </c>
      <c r="G234" s="112"/>
    </row>
    <row r="235" spans="1:36" s="17" customFormat="1" ht="27.75" customHeight="1">
      <c r="A235" s="116"/>
      <c r="B235" s="117"/>
      <c r="C235" s="19" t="s">
        <v>17</v>
      </c>
      <c r="D235" s="64">
        <f>D232+D233+D234</f>
        <v>228457301.80000001</v>
      </c>
      <c r="E235" s="64">
        <f t="shared" ref="E235:F235" si="27">E232+E233+E234</f>
        <v>217589100.27999997</v>
      </c>
      <c r="F235" s="64">
        <f t="shared" si="27"/>
        <v>215671729.78000003</v>
      </c>
      <c r="G235" s="113"/>
    </row>
    <row r="239" spans="1:36">
      <c r="D239" s="9"/>
      <c r="E239" s="9"/>
      <c r="F239" s="9"/>
    </row>
  </sheetData>
  <mergeCells count="180">
    <mergeCell ref="A72:A75"/>
    <mergeCell ref="B72:B75"/>
    <mergeCell ref="G72:G75"/>
    <mergeCell ref="A224:A227"/>
    <mergeCell ref="B224:B227"/>
    <mergeCell ref="G224:G227"/>
    <mergeCell ref="A124:A127"/>
    <mergeCell ref="B188:B191"/>
    <mergeCell ref="G144:G147"/>
    <mergeCell ref="A144:A147"/>
    <mergeCell ref="B164:B167"/>
    <mergeCell ref="B152:B155"/>
    <mergeCell ref="A180:A183"/>
    <mergeCell ref="A184:A187"/>
    <mergeCell ref="B144:B147"/>
    <mergeCell ref="A148:A151"/>
    <mergeCell ref="G92:G95"/>
    <mergeCell ref="G88:G91"/>
    <mergeCell ref="G140:G143"/>
    <mergeCell ref="A120:A123"/>
    <mergeCell ref="A152:A155"/>
    <mergeCell ref="A228:A231"/>
    <mergeCell ref="B228:B231"/>
    <mergeCell ref="G228:G231"/>
    <mergeCell ref="B192:B195"/>
    <mergeCell ref="B200:B203"/>
    <mergeCell ref="G192:G195"/>
    <mergeCell ref="B216:B219"/>
    <mergeCell ref="A220:A223"/>
    <mergeCell ref="B220:B223"/>
    <mergeCell ref="G212:G215"/>
    <mergeCell ref="A216:A219"/>
    <mergeCell ref="A208:A211"/>
    <mergeCell ref="A204:A207"/>
    <mergeCell ref="B204:B207"/>
    <mergeCell ref="G204:G207"/>
    <mergeCell ref="G200:G203"/>
    <mergeCell ref="G196:G199"/>
    <mergeCell ref="A200:A203"/>
    <mergeCell ref="A192:A195"/>
    <mergeCell ref="B196:B199"/>
    <mergeCell ref="A196:A199"/>
    <mergeCell ref="G232:G235"/>
    <mergeCell ref="G208:G211"/>
    <mergeCell ref="G188:G191"/>
    <mergeCell ref="B184:B187"/>
    <mergeCell ref="G148:G151"/>
    <mergeCell ref="G132:G135"/>
    <mergeCell ref="G136:G139"/>
    <mergeCell ref="A132:A135"/>
    <mergeCell ref="A136:A139"/>
    <mergeCell ref="A156:A159"/>
    <mergeCell ref="A140:A143"/>
    <mergeCell ref="A232:A235"/>
    <mergeCell ref="B232:B235"/>
    <mergeCell ref="A212:A215"/>
    <mergeCell ref="B212:B215"/>
    <mergeCell ref="G168:G171"/>
    <mergeCell ref="A188:A191"/>
    <mergeCell ref="B208:B211"/>
    <mergeCell ref="G220:G223"/>
    <mergeCell ref="G216:G219"/>
    <mergeCell ref="G180:G183"/>
    <mergeCell ref="G176:G179"/>
    <mergeCell ref="G172:G175"/>
    <mergeCell ref="B180:B183"/>
    <mergeCell ref="G104:G107"/>
    <mergeCell ref="B104:B107"/>
    <mergeCell ref="G96:G99"/>
    <mergeCell ref="G112:G115"/>
    <mergeCell ref="B116:B119"/>
    <mergeCell ref="G116:G119"/>
    <mergeCell ref="B112:B115"/>
    <mergeCell ref="G120:G123"/>
    <mergeCell ref="B80:B83"/>
    <mergeCell ref="G108:G111"/>
    <mergeCell ref="G100:G103"/>
    <mergeCell ref="A176:A179"/>
    <mergeCell ref="A172:A175"/>
    <mergeCell ref="G184:G187"/>
    <mergeCell ref="B148:B151"/>
    <mergeCell ref="B128:B131"/>
    <mergeCell ref="G128:G131"/>
    <mergeCell ref="G156:G159"/>
    <mergeCell ref="G152:G155"/>
    <mergeCell ref="B156:B159"/>
    <mergeCell ref="B140:B143"/>
    <mergeCell ref="B176:B179"/>
    <mergeCell ref="G124:G127"/>
    <mergeCell ref="B172:B175"/>
    <mergeCell ref="A168:A171"/>
    <mergeCell ref="B168:B171"/>
    <mergeCell ref="A160:A163"/>
    <mergeCell ref="B160:B163"/>
    <mergeCell ref="G160:G163"/>
    <mergeCell ref="A164:A167"/>
    <mergeCell ref="G164:G167"/>
    <mergeCell ref="A88:A91"/>
    <mergeCell ref="A68:A71"/>
    <mergeCell ref="A112:A115"/>
    <mergeCell ref="A92:A95"/>
    <mergeCell ref="A52:A55"/>
    <mergeCell ref="B52:B55"/>
    <mergeCell ref="B132:B135"/>
    <mergeCell ref="B136:B139"/>
    <mergeCell ref="B56:B59"/>
    <mergeCell ref="B92:B95"/>
    <mergeCell ref="A84:A87"/>
    <mergeCell ref="A128:A131"/>
    <mergeCell ref="A96:A99"/>
    <mergeCell ref="B96:B99"/>
    <mergeCell ref="A76:A79"/>
    <mergeCell ref="B124:B127"/>
    <mergeCell ref="A116:A119"/>
    <mergeCell ref="A108:A111"/>
    <mergeCell ref="B108:B111"/>
    <mergeCell ref="A100:A103"/>
    <mergeCell ref="B100:B103"/>
    <mergeCell ref="A104:A107"/>
    <mergeCell ref="B68:B71"/>
    <mergeCell ref="B120:B123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G28:G31"/>
    <mergeCell ref="G36:G39"/>
    <mergeCell ref="G32:G35"/>
    <mergeCell ref="B32:B35"/>
    <mergeCell ref="G40:G43"/>
    <mergeCell ref="A80:A83"/>
    <mergeCell ref="B76:B79"/>
    <mergeCell ref="B84:B87"/>
    <mergeCell ref="B88:B91"/>
    <mergeCell ref="G48:G51"/>
    <mergeCell ref="G56:G59"/>
    <mergeCell ref="G60:G63"/>
    <mergeCell ref="B60:B63"/>
    <mergeCell ref="G52:G55"/>
    <mergeCell ref="A64:A67"/>
    <mergeCell ref="B64:B67"/>
    <mergeCell ref="G64:G67"/>
    <mergeCell ref="A44:A47"/>
    <mergeCell ref="A56:A59"/>
    <mergeCell ref="B48:B51"/>
    <mergeCell ref="B44:B47"/>
    <mergeCell ref="A60:A63"/>
    <mergeCell ref="A48:A51"/>
    <mergeCell ref="G68:G71"/>
    <mergeCell ref="G80:G83"/>
    <mergeCell ref="G76:G79"/>
    <mergeCell ref="G84:G87"/>
  </mergeCells>
  <phoneticPr fontId="0" type="noConversion"/>
  <pageMargins left="0.25" right="0" top="0.12" bottom="0.35433070866141736" header="0.11811023622047245" footer="0.11811023622047245"/>
  <pageSetup paperSize="9" scale="6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2019-10-07T12:36:59Z</cp:lastPrinted>
  <dcterms:created xsi:type="dcterms:W3CDTF">2011-06-15T13:58:56Z</dcterms:created>
  <dcterms:modified xsi:type="dcterms:W3CDTF">2019-11-15T13:05:55Z</dcterms:modified>
</cp:coreProperties>
</file>