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05" yWindow="-390" windowWidth="24240" windowHeight="10290"/>
  </bookViews>
  <sheets>
    <sheet name="Таблица 8" sheetId="1" r:id="rId1"/>
  </sheets>
  <definedNames>
    <definedName name="_xlnm.Print_Titles" localSheetId="0">'Таблица 8'!$6:$7</definedName>
    <definedName name="_xlnm.Print_Area" localSheetId="0">'Таблица 8'!$A$1:$G$239</definedName>
  </definedNames>
  <calcPr calcId="125725"/>
</workbook>
</file>

<file path=xl/calcChain.xml><?xml version="1.0" encoding="utf-8"?>
<calcChain xmlns="http://schemas.openxmlformats.org/spreadsheetml/2006/main">
  <c r="D8" i="1"/>
  <c r="E113" l="1"/>
  <c r="F113"/>
  <c r="D113"/>
  <c r="E112"/>
  <c r="F112"/>
  <c r="D112"/>
  <c r="E171"/>
  <c r="F171"/>
  <c r="D171"/>
  <c r="D213" l="1"/>
  <c r="D205"/>
  <c r="D221"/>
  <c r="E69" l="1"/>
  <c r="F69"/>
  <c r="D69"/>
  <c r="E68"/>
  <c r="F68"/>
  <c r="D68"/>
  <c r="E173" l="1"/>
  <c r="F173"/>
  <c r="D173"/>
  <c r="E235"/>
  <c r="F235"/>
  <c r="D235"/>
  <c r="D107"/>
  <c r="E70"/>
  <c r="F70"/>
  <c r="D70"/>
  <c r="F75"/>
  <c r="E75"/>
  <c r="D75"/>
  <c r="F230" l="1"/>
  <c r="E230"/>
  <c r="D230"/>
  <c r="F229"/>
  <c r="E229"/>
  <c r="D229"/>
  <c r="F228"/>
  <c r="E228"/>
  <c r="D228"/>
  <c r="D231" l="1"/>
  <c r="F231"/>
  <c r="E231"/>
  <c r="E103" l="1"/>
  <c r="F103"/>
  <c r="D103"/>
  <c r="E111" l="1"/>
  <c r="F111"/>
  <c r="D111"/>
  <c r="E163" l="1"/>
  <c r="F163"/>
  <c r="D163"/>
  <c r="E167"/>
  <c r="F167"/>
  <c r="D167"/>
  <c r="E200"/>
  <c r="F200"/>
  <c r="E201"/>
  <c r="F201"/>
  <c r="E202"/>
  <c r="F202"/>
  <c r="D202"/>
  <c r="D201"/>
  <c r="D200"/>
  <c r="F211"/>
  <c r="E211"/>
  <c r="D211"/>
  <c r="F217" l="1"/>
  <c r="E217"/>
  <c r="D217"/>
  <c r="D216"/>
  <c r="E58"/>
  <c r="F58"/>
  <c r="D58"/>
  <c r="E57"/>
  <c r="F57"/>
  <c r="D57"/>
  <c r="E56"/>
  <c r="F56"/>
  <c r="D56"/>
  <c r="D67"/>
  <c r="E67"/>
  <c r="F67"/>
  <c r="D9"/>
  <c r="D63" l="1"/>
  <c r="E147" l="1"/>
  <c r="F147"/>
  <c r="D147"/>
  <c r="E99"/>
  <c r="F99"/>
  <c r="D99"/>
  <c r="D10"/>
  <c r="E55"/>
  <c r="F55"/>
  <c r="D55"/>
  <c r="F114" l="1"/>
  <c r="F115" s="1"/>
  <c r="E114"/>
  <c r="E115" s="1"/>
  <c r="D114"/>
  <c r="D237"/>
  <c r="F10" l="1"/>
  <c r="F9"/>
  <c r="F237" s="1"/>
  <c r="F8"/>
  <c r="E10"/>
  <c r="E9"/>
  <c r="E237" s="1"/>
  <c r="E8"/>
  <c r="F11" l="1"/>
  <c r="E11"/>
  <c r="F127"/>
  <c r="E127"/>
  <c r="D127"/>
  <c r="F123"/>
  <c r="E123"/>
  <c r="D123"/>
  <c r="F159"/>
  <c r="E159"/>
  <c r="D159"/>
  <c r="F155"/>
  <c r="E155"/>
  <c r="D155"/>
  <c r="F151"/>
  <c r="E151"/>
  <c r="D151"/>
  <c r="F143"/>
  <c r="E143"/>
  <c r="D143"/>
  <c r="F139"/>
  <c r="E139"/>
  <c r="D139"/>
  <c r="F135"/>
  <c r="E135"/>
  <c r="D135"/>
  <c r="F131"/>
  <c r="E131"/>
  <c r="D131"/>
  <c r="F107"/>
  <c r="E107"/>
  <c r="F91"/>
  <c r="E91"/>
  <c r="D91"/>
  <c r="F95"/>
  <c r="E95"/>
  <c r="D95"/>
  <c r="E47"/>
  <c r="F47"/>
  <c r="D47"/>
  <c r="F43"/>
  <c r="E43"/>
  <c r="D43"/>
  <c r="F27"/>
  <c r="E27"/>
  <c r="D27"/>
  <c r="F35"/>
  <c r="E35"/>
  <c r="D35"/>
  <c r="E15"/>
  <c r="F15"/>
  <c r="E19"/>
  <c r="F19"/>
  <c r="E23"/>
  <c r="F23"/>
  <c r="E31"/>
  <c r="F31"/>
  <c r="E39"/>
  <c r="F39"/>
  <c r="E51"/>
  <c r="F51"/>
  <c r="E63"/>
  <c r="F63"/>
  <c r="E79"/>
  <c r="F79"/>
  <c r="E83"/>
  <c r="F83"/>
  <c r="E87"/>
  <c r="F87"/>
  <c r="E119"/>
  <c r="F119"/>
  <c r="E172"/>
  <c r="F172"/>
  <c r="E174"/>
  <c r="F174"/>
  <c r="E179"/>
  <c r="F179"/>
  <c r="E183"/>
  <c r="F183"/>
  <c r="E191"/>
  <c r="F191"/>
  <c r="E195"/>
  <c r="F195"/>
  <c r="E199"/>
  <c r="F199"/>
  <c r="E207"/>
  <c r="F207"/>
  <c r="E215"/>
  <c r="F215"/>
  <c r="E216"/>
  <c r="F216"/>
  <c r="E218"/>
  <c r="F218"/>
  <c r="E223"/>
  <c r="F223"/>
  <c r="E227"/>
  <c r="F227"/>
  <c r="D83"/>
  <c r="D172"/>
  <c r="D236" s="1"/>
  <c r="D119"/>
  <c r="D174"/>
  <c r="D31"/>
  <c r="D51"/>
  <c r="D218"/>
  <c r="D227"/>
  <c r="D215"/>
  <c r="D207"/>
  <c r="D199"/>
  <c r="D195"/>
  <c r="D183"/>
  <c r="D39"/>
  <c r="D23"/>
  <c r="D179"/>
  <c r="D87"/>
  <c r="D79"/>
  <c r="D19"/>
  <c r="D15"/>
  <c r="D191"/>
  <c r="D223"/>
  <c r="D187"/>
  <c r="E187"/>
  <c r="F187"/>
  <c r="D238" l="1"/>
  <c r="E238"/>
  <c r="F238"/>
  <c r="E236"/>
  <c r="E239" s="1"/>
  <c r="D239"/>
  <c r="F236"/>
  <c r="F175"/>
  <c r="E203"/>
  <c r="E175"/>
  <c r="E71"/>
  <c r="E59"/>
  <c r="E219"/>
  <c r="D203"/>
  <c r="D71"/>
  <c r="D59"/>
  <c r="D175"/>
  <c r="F219"/>
  <c r="F203"/>
  <c r="F59"/>
  <c r="D11"/>
  <c r="F71"/>
  <c r="D115"/>
  <c r="D219"/>
  <c r="F239" l="1"/>
</calcChain>
</file>

<file path=xl/comments1.xml><?xml version="1.0" encoding="utf-8"?>
<comments xmlns="http://schemas.openxmlformats.org/spreadsheetml/2006/main">
  <authors>
    <author>User</author>
  </authors>
  <commentList>
    <comment ref="A92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>Баня</t>
        </r>
      </text>
    </comment>
    <comment ref="D97" authorId="0">
      <text>
        <r>
          <rPr>
            <b/>
            <sz val="10"/>
            <color indexed="81"/>
            <rFont val="Tahoma"/>
            <family val="2"/>
            <charset val="204"/>
          </rPr>
          <t xml:space="preserve">User:
</t>
        </r>
        <r>
          <rPr>
            <sz val="12"/>
            <color indexed="81"/>
            <rFont val="Tahoma"/>
            <family val="2"/>
            <charset val="204"/>
          </rPr>
          <t>60т.р.-ПСД на дворы, общ.тер.
100т.р.-тех.надзор дворовых территорий в рамках работ по программе "Формирование гор.среды"</t>
        </r>
      </text>
    </comment>
    <comment ref="D1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437166+234600</t>
        </r>
      </text>
    </comment>
    <comment ref="D22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45т.р.-за администрацией,
90т.р.-за триумфом</t>
        </r>
      </text>
    </comment>
  </commentList>
</comments>
</file>

<file path=xl/sharedStrings.xml><?xml version="1.0" encoding="utf-8"?>
<sst xmlns="http://schemas.openxmlformats.org/spreadsheetml/2006/main" count="402" uniqueCount="122">
  <si>
    <t>Ответственный исполнитель, соисполнитель</t>
  </si>
  <si>
    <t>Источник финансирования</t>
  </si>
  <si>
    <t>Ожидаемый
непосредственный 
результат (краткое описание, целевые индикаторы и показатели)</t>
  </si>
  <si>
    <t>областной бюджет</t>
  </si>
  <si>
    <t>местные бюджеты</t>
  </si>
  <si>
    <t>внебюджетные источники</t>
  </si>
  <si>
    <t>Итого по подпрограмме:</t>
  </si>
  <si>
    <t>Итого по мероприятию:</t>
  </si>
  <si>
    <t xml:space="preserve">к муниципальной программе </t>
  </si>
  <si>
    <t>Наименование мероприятий</t>
  </si>
  <si>
    <t>ИТОГО по муниципальной программе</t>
  </si>
  <si>
    <t>Итого по  мероприятию:</t>
  </si>
  <si>
    <t>Администрация города Фокино</t>
  </si>
  <si>
    <t>Улучшение качества проживания населения</t>
  </si>
  <si>
    <t>формирование новых мест захоронения</t>
  </si>
  <si>
    <t>Увеличение доли детей, оставшихся без попечения родителей, переданных на воспитание в семьи граждан РФ, постоянно 
проживающих на территории РФ</t>
  </si>
  <si>
    <t>модернизация и развитие инфраструктуры, ресурсное обеспечение системы образования</t>
  </si>
  <si>
    <t>Итого по МП:</t>
  </si>
  <si>
    <t>Обеспечение деятельности главы исполнительно-распорядительного органа муниципального образования</t>
  </si>
  <si>
    <t>Руководство и управление в сфере установленных функций органов местного самоуправления</t>
  </si>
  <si>
    <t>Обеспечение деятельности  по профилактике безнадзорности и правонарушений несовершеннолетних,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</si>
  <si>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</t>
  </si>
  <si>
    <t>Обеспечение сохранности автомобильных дорог местного значения и условий безопасности движения по ним</t>
  </si>
  <si>
    <t>улучшение качества городских дорог и тротуаров, обеспечение безопасности дорожного движения</t>
  </si>
  <si>
    <t>руб.</t>
  </si>
  <si>
    <t>Обеспечение предоставления жилых помещений детям-сиротам и детям, оставшимся без попечения родителей,лицам из их числа по договорам найма специализированных жилых помещений</t>
  </si>
  <si>
    <t>Обеспечение сохранности жилых помещений, закрепленных за детьми - сиротами и детьми, оставшимися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</si>
  <si>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</t>
  </si>
  <si>
    <t>Мероприятия по профилактике наркомании населения</t>
  </si>
  <si>
    <t>В рамках установленных полномочий</t>
  </si>
  <si>
    <t>Улучшение жилищных условий молодых семей</t>
  </si>
  <si>
    <t>Обеспечение жильем детей-сирот</t>
  </si>
  <si>
    <t>Социальные гарантии детям-сиротам</t>
  </si>
  <si>
    <t>Финансовое обеспечение переданных исполнительно-распорядительным  органам муниципальных образований государственных  полномочий</t>
  </si>
  <si>
    <t>Информирование жителей города о деятельности органов власти, о развитии города, проводимых мероприятиях</t>
  </si>
  <si>
    <t>Привлечение населения к здоровому образу жизни, популяризация видов спорта среди молодёжи</t>
  </si>
  <si>
    <t>Повышение качества предоставления государственных и муниципальных услуг</t>
  </si>
  <si>
    <t xml:space="preserve">Решение вопросов местного  значения             </t>
  </si>
  <si>
    <t>Улучшение качества предоставляемых услуг</t>
  </si>
  <si>
    <t>Оздоровление детей</t>
  </si>
  <si>
    <t xml:space="preserve">Организация проведения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</t>
  </si>
  <si>
    <t xml:space="preserve">Стимулирование работы  малого предпринимательства, рост количества субъектов малого предпринимательства </t>
  </si>
  <si>
    <t>Обеспечение мероприятий по уличному освещению и содержанию наружных сетей электроснабжения</t>
  </si>
  <si>
    <t>Обеспечение мероприятий по капитальному ремонту муниципального имущества в многоквартирных домах</t>
  </si>
  <si>
    <t>Обеспечение мероприятий по организации и содержанию мест захоронения</t>
  </si>
  <si>
    <t>Организации дополнительного образования</t>
  </si>
  <si>
    <t>Проведение оздоровительной кампании детей и молодежи</t>
  </si>
  <si>
    <t>Предотвращение чрезвычайных ситуаций</t>
  </si>
  <si>
    <t>Социальная защита населения, осуществление мер по улучшению положения отдельных категорий граждан (доплаты к пенсиям государственных служащих субъектов РФ и муниципальных служащих)</t>
  </si>
  <si>
    <t>Социальная поддержка многодетных семей, реализация мероприятий, направленных на повышение социального статуса семьи и укрепление семейных ценностей (выплата единовременного пособия при всех формах устройства детей, лишенных родительского попечения, в семью)</t>
  </si>
  <si>
    <t xml:space="preserve">Осуществление государственной поддержки молодых семей в улучшении жилищных условий (мероприятия по обеспечению жильем молодых семей) </t>
  </si>
  <si>
    <t>Администрация г.Фокино, МАУ УСЦ "Триумф"</t>
  </si>
  <si>
    <t xml:space="preserve">Субсидии автономным учреждениям на возмещение нормативных затрат, связанных с оказанием ими муниципальных услуг, выполнением работ </t>
  </si>
  <si>
    <t xml:space="preserve">Субсидии бюджетным учреждениям на финансовое обеспечение муниципального задания на оказание муниципальных услуг, выполнение работ </t>
  </si>
  <si>
    <t>Трудоустройство детей в летний период</t>
  </si>
  <si>
    <t>Профилактика наркомании в общеобразовательных учреждениях</t>
  </si>
  <si>
    <t>Дошкольные образовательные учреждения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</si>
  <si>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Общебразовательные организации (Финансовое обеспечение государственных гарантий реализации прав на получение общедоступного и бесплатного начального общего,основного общего, среднего общего образования в образовательных организациях)</t>
  </si>
  <si>
    <t>Защита населения от болезней</t>
  </si>
  <si>
    <t>Повышение качества освещения в городе</t>
  </si>
  <si>
    <t>Организация культурного досуга населения</t>
  </si>
  <si>
    <t xml:space="preserve">Рост посещений библиотек </t>
  </si>
  <si>
    <t>Обеспечение деятельности в сфере установленных функций (материально-техническое и финансовое обеспечение деятельности  единой дежурно-диспетчерской службы города Фокино)</t>
  </si>
  <si>
    <t xml:space="preserve">организация работы единой дежурно- диспетчерской службы города Фокино; реализация единой государственной политики в области гражданской </t>
  </si>
  <si>
    <t>Администрация города Фокино, МКУ «Единая дежурно-диспетчерская служба города Фокино»</t>
  </si>
  <si>
    <t xml:space="preserve">Объем средств на реализацию программы </t>
  </si>
  <si>
    <t>Администрация города Фокино, МБУ "Библиотека г.Фокино"</t>
  </si>
  <si>
    <t>Реализация мер государственной поддержки работников образования (предоставление мер социальной поддержки работникам образовательных организаций,  работающим в сельских населенных пунктах и поселках городского типа на территории Брянской области)</t>
  </si>
  <si>
    <t>Социальная поддержка педагогических работников, работающих в сельской местности</t>
  </si>
  <si>
    <t>Повышение доступности и качества предоставления дошкольного образования детей (компенсация части родительской платы за присмотр и уход за детьми в государственных и муниципальных образовательных организациях)</t>
  </si>
  <si>
    <t>Социальная поддержка семей</t>
  </si>
  <si>
    <t>Администрация города Фокино, МКУ «Управление социально-культурной сферы города Фокино»</t>
  </si>
  <si>
    <t>Улучшение качества проживания населения, повышения качества оказания коммунальных услуг</t>
  </si>
  <si>
    <t xml:space="preserve">  </t>
  </si>
  <si>
    <t>2020 год</t>
  </si>
  <si>
    <t>Обеспечение мероприятий по содержанию муниципального жилья</t>
  </si>
  <si>
    <t>Мероприятия по землеустройству и землепользованию</t>
  </si>
  <si>
    <t>Учет объектов недвижимости, повышение эффективности землепользования и застройки городских территорий</t>
  </si>
  <si>
    <t>Мероприятия по социальной поддержке отдельных категорий граждан (организация питания обучающихся на дому)</t>
  </si>
  <si>
    <t xml:space="preserve">Обеспечение мероприятий  в области благоустройства </t>
  </si>
  <si>
    <t>2021 год</t>
  </si>
  <si>
    <t>Администрация города Фокино, МБУ МФЦ ПГиМУ "Мои документы" г.Фокино</t>
  </si>
  <si>
    <t xml:space="preserve"> Мероприятия в области коммунального хозяйства (Субсидии юр.лицам, индивидуальным предпринимателям для осуществления для обеспечения населения бытовыми услугами)</t>
  </si>
  <si>
    <t>Администрация города Фокино, МУП «МКФ»</t>
  </si>
  <si>
    <t>Реализация  политики в сфере образования на территории города Фокино (расходы на выплаты персоналу государственных (мниципальных) органов)</t>
  </si>
  <si>
    <r>
      <rPr>
        <sz val="12"/>
        <color rgb="FFFF0000"/>
        <rFont val="Times New Roman"/>
        <family val="1"/>
        <charset val="204"/>
      </rPr>
      <t xml:space="preserve">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Организация и проведение городских спортивно-массовых и оздоровительных мероприятий</t>
    </r>
  </si>
  <si>
    <t>Администрация города Фокино, МБУ "Редакция газеты "Фокинский вестник"</t>
  </si>
  <si>
    <t>Повышение качества и доступности предоставления государственных и муниципальных  услуг (Субсидии бюджетным учреждениям на финансовое обеспечение муниципального задания на оказание муниципальных услуг (выполнение работ))</t>
  </si>
  <si>
    <t>Информирование населения о деятельности муниципальных органов власти и социально-экономическом развитии города через муниципальную газету "Фокинский вестник"                                       (Субсидии бюджетным учреждениям на финансовое обеспечение муниципального задания на оказание муниципальных услуг (выполнение работ))</t>
  </si>
  <si>
    <t>Реализация мер по поддержке малого и среднего предпринимательства</t>
  </si>
  <si>
    <t>1.формирование экономических условий, обеспечивающих систему образования финансовыми, материально-техническими ресурсами;                          2.создание условий для повышения качества  образования;              3.обеспечение развития системы воспитания и дополнительного образования;                     4.удовлетворение потребностей граждан в доступном и качественном образовании</t>
  </si>
  <si>
    <t>Администрация города Фокино, МАУК "Культурно-досуговый центр" г.Фокино</t>
  </si>
  <si>
    <t xml:space="preserve">Популяризация массового  спорта (субсидии автономным учреждениям на возмещение нормативных затрат, связанных с оказанием ими муниципальных услуг, выполнением работ) </t>
  </si>
  <si>
    <t>Укрепление материально-технической базы учреждения культуры</t>
  </si>
  <si>
    <t>Реализация мероприятий по энергосбережению и энергоэффективности в г.Фокино (Актуализация  схем тепло- и водоснабжения)</t>
  </si>
  <si>
    <t>Подпрограмма «Повышение качества водоснабжения в городе Фокино» (2020-2024годы)</t>
  </si>
  <si>
    <t>федеральный и областной бюджет</t>
  </si>
  <si>
    <t>увеличение доли населения города Фокино,  обеспеченного качественной питьевой водой из систем централизованного водоснабжения.</t>
  </si>
  <si>
    <t>Приложение 9</t>
  </si>
  <si>
    <t>Организация и осуществление деятельности в сфере охраны труда и уведомительной рекомендации территориальных соглашений и коллективных договоров</t>
  </si>
  <si>
    <t>«Реализация полномочий исполнительного органа власти городского округа «город Фокино» (2020-2022годы)»</t>
  </si>
  <si>
    <t>План реализации муниципальной программы "Реализация полномочий исполнительного органа власти городского округа "город Фокино"                               (2020-2022годы)</t>
  </si>
  <si>
    <t>2022 год</t>
  </si>
  <si>
    <t>Подпрограмма "Выполнение функций администрации города Фокино, реализация переданных полномочий" (2020-2022годы)</t>
  </si>
  <si>
    <t>Подпрограмма «Дорожное хозяйство» (2020-2022годы)</t>
  </si>
  <si>
    <t>Подпрограмма «Реализация мероприятий в области жилищно-коммунального хозяйства и благоустройства» (2020-2022годы)</t>
  </si>
  <si>
    <t>Подпрограмма "Реализация исполнительных и управленческих функций в области образования, культуры, физической культуры и спорта, координация деятельности муниципальных бюджетных учреждений городского округа "город Фокино" (2020-2022годы)</t>
  </si>
  <si>
    <t>Подпрограмма «Реализация мероприятий социальной политики» (2020-2022годы)</t>
  </si>
  <si>
    <t>Подпрограмма «Осуществление мероприятий в области культуры» (2020-2022годы)</t>
  </si>
  <si>
    <t>Подпрограмма «Физическая культура, спорт и молодёжная политика» (2020-2022годы)</t>
  </si>
  <si>
    <t>Развитие и модернизация сети автомобильных дорог общего пользования  местного значения (ремонт автомобильной дороги в м/р Шибенец г.Фокина Брянской области (2 этап), капитальный ремонт автомобильной дороги по ул.Калинина (от ул.базарная до д.16 по ул.Калинина) в г.Фокино Брянской области)</t>
  </si>
  <si>
    <t xml:space="preserve">Капитальные вложения в объекты государственной (муниципальной) собственности (реконструкция водопроводной сети по ул.Куйбышева, ул.Кирова в г.Фокино Брянской области) </t>
  </si>
  <si>
    <t>Повышение качества водоснабжения в городе</t>
  </si>
  <si>
    <t>Обустройство и востановление воинских захоронений, находящихся в государственной собственности</t>
  </si>
  <si>
    <t xml:space="preserve">Подготовка объектов ЖКХ к зиме </t>
  </si>
  <si>
    <t>Строительство артезианской скважины по ул.Мира в г.Фокино Брянской области</t>
  </si>
  <si>
    <t>Организация временного трудоустройства несовершеннолетних граждан в возрасте от 14 до 18 лет, в целях профилактики безнадзорности и правонарушений несовершеннолетних</t>
  </si>
  <si>
    <t>Мероприятия по комплексной безопасности муниципальных учреждений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</si>
  <si>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(Приобретение музыкальных инструментов для МБУ ДО "ДШИ г.Фокино") </t>
  </si>
  <si>
    <t>Субсидии автономным учреждениям на финансовое обеспечение выполнения муниципального задания на осуществление мероприятий за счет субсидии  на иные цели (Ремонт системы водоснабжения, фасада здания  МАУК "Культурно-досуговый центр")</t>
  </si>
  <si>
    <t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(Замена оконных блоков в образовательных учреждениях)</t>
  </si>
  <si>
    <t xml:space="preserve">Субсидии бюджетным учреждениям на финансовое обеспечение выполнения муниципального задания на осуществление мероприятий за счет субсидии  на иные цели (Капитальный ремонт кровли МБОУ СОШ №3 г.Фокино,  МБОУ ФСОШ №2)  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</si>
</sst>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sz val="12"/>
      <color indexed="17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2" borderId="0" xfId="0" applyFont="1" applyFill="1"/>
    <xf numFmtId="0" fontId="1" fillId="0" borderId="1" xfId="0" applyFont="1" applyFill="1" applyBorder="1" applyAlignment="1">
      <alignment vertical="center"/>
    </xf>
    <xf numFmtId="0" fontId="2" fillId="0" borderId="0" xfId="0" applyFont="1" applyFill="1"/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/>
    </xf>
    <xf numFmtId="0" fontId="2" fillId="0" borderId="0" xfId="0" applyFont="1"/>
    <xf numFmtId="164" fontId="2" fillId="0" borderId="0" xfId="0" applyNumberFormat="1" applyFont="1"/>
    <xf numFmtId="164" fontId="3" fillId="0" borderId="0" xfId="0" applyNumberFormat="1" applyFont="1"/>
    <xf numFmtId="0" fontId="2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/>
    <xf numFmtId="0" fontId="4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wrapText="1"/>
    </xf>
    <xf numFmtId="0" fontId="3" fillId="0" borderId="2" xfId="0" applyFont="1" applyFill="1" applyBorder="1"/>
    <xf numFmtId="0" fontId="5" fillId="0" borderId="0" xfId="0" applyFont="1" applyFill="1"/>
    <xf numFmtId="0" fontId="7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5" xfId="0" applyFont="1" applyFill="1" applyBorder="1"/>
    <xf numFmtId="0" fontId="3" fillId="0" borderId="0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Fill="1"/>
    <xf numFmtId="0" fontId="10" fillId="0" borderId="0" xfId="0" applyFont="1"/>
    <xf numFmtId="0" fontId="12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/>
    </xf>
    <xf numFmtId="4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horizontal="right" vertical="center" wrapText="1"/>
    </xf>
    <xf numFmtId="4" fontId="17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center" vertical="center" wrapText="1"/>
    </xf>
    <xf numFmtId="4" fontId="17" fillId="4" borderId="7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2" fillId="4" borderId="2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10" fillId="0" borderId="2" xfId="0" applyNumberFormat="1" applyFont="1" applyFill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lef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164" fontId="2" fillId="0" borderId="0" xfId="0" applyNumberFormat="1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164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>
      <alignment horizontal="center" vertical="top"/>
    </xf>
    <xf numFmtId="4" fontId="1" fillId="4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B243"/>
  <sheetViews>
    <sheetView tabSelected="1" zoomScale="88" zoomScaleNormal="88" workbookViewId="0">
      <pane ySplit="7" topLeftCell="A8" activePane="bottomLeft" state="frozen"/>
      <selection pane="bottomLeft" activeCell="D15" sqref="D15"/>
    </sheetView>
  </sheetViews>
  <sheetFormatPr defaultColWidth="2.7109375" defaultRowHeight="15.75"/>
  <cols>
    <col min="1" max="1" width="45" style="7" customWidth="1"/>
    <col min="2" max="2" width="19.85546875" style="7" customWidth="1"/>
    <col min="3" max="3" width="22.28515625" style="7" customWidth="1"/>
    <col min="4" max="4" width="15.85546875" style="8" customWidth="1"/>
    <col min="5" max="6" width="15.42578125" style="8" customWidth="1"/>
    <col min="7" max="7" width="29.85546875" style="7" customWidth="1"/>
    <col min="8" max="8" width="0.28515625" style="7" customWidth="1"/>
    <col min="9" max="10" width="2.7109375" style="7"/>
    <col min="11" max="11" width="9.140625" style="7" bestFit="1" customWidth="1"/>
    <col min="12" max="16384" width="2.7109375" style="7"/>
  </cols>
  <sheetData>
    <row r="1" spans="1:36" ht="19.5" customHeight="1">
      <c r="A1" s="34"/>
      <c r="B1" s="3"/>
      <c r="C1" s="3"/>
      <c r="D1" s="85" t="s">
        <v>98</v>
      </c>
      <c r="E1" s="85"/>
      <c r="F1" s="85"/>
      <c r="G1" s="85"/>
    </row>
    <row r="2" spans="1:36" ht="18.75" customHeight="1">
      <c r="A2" s="3"/>
      <c r="B2" s="3"/>
      <c r="C2" s="3"/>
      <c r="D2" s="85" t="s">
        <v>8</v>
      </c>
      <c r="E2" s="85"/>
      <c r="F2" s="85"/>
      <c r="G2" s="85"/>
    </row>
    <row r="3" spans="1:36" ht="67.5" customHeight="1">
      <c r="A3" s="3"/>
      <c r="B3" s="3"/>
      <c r="C3" s="3"/>
      <c r="D3" s="86" t="s">
        <v>100</v>
      </c>
      <c r="E3" s="86"/>
      <c r="F3" s="86"/>
      <c r="G3" s="86"/>
    </row>
    <row r="4" spans="1:36" ht="38.25" customHeight="1">
      <c r="A4" s="87" t="s">
        <v>101</v>
      </c>
      <c r="B4" s="87"/>
      <c r="C4" s="87"/>
      <c r="D4" s="87"/>
      <c r="E4" s="87"/>
      <c r="F4" s="87"/>
      <c r="G4" s="87"/>
    </row>
    <row r="5" spans="1:36" ht="22.5" customHeight="1">
      <c r="A5" s="2"/>
      <c r="B5" s="2"/>
      <c r="C5" s="2"/>
      <c r="D5" s="27" t="s">
        <v>24</v>
      </c>
      <c r="E5" s="6"/>
      <c r="F5" s="6"/>
      <c r="G5" s="2"/>
    </row>
    <row r="6" spans="1:36" ht="38.25" customHeight="1">
      <c r="A6" s="81" t="s">
        <v>9</v>
      </c>
      <c r="B6" s="81" t="s">
        <v>0</v>
      </c>
      <c r="C6" s="81" t="s">
        <v>1</v>
      </c>
      <c r="D6" s="89" t="s">
        <v>65</v>
      </c>
      <c r="E6" s="89"/>
      <c r="F6" s="89"/>
      <c r="G6" s="81" t="s">
        <v>2</v>
      </c>
    </row>
    <row r="7" spans="1:36" ht="49.5" customHeight="1">
      <c r="A7" s="81"/>
      <c r="B7" s="81"/>
      <c r="C7" s="81"/>
      <c r="D7" s="25" t="s">
        <v>74</v>
      </c>
      <c r="E7" s="25" t="s">
        <v>80</v>
      </c>
      <c r="F7" s="25" t="s">
        <v>102</v>
      </c>
      <c r="G7" s="88"/>
    </row>
    <row r="8" spans="1:36" s="12" customFormat="1" ht="22.5" customHeight="1">
      <c r="A8" s="91" t="s">
        <v>103</v>
      </c>
      <c r="B8" s="90" t="s">
        <v>12</v>
      </c>
      <c r="C8" s="11" t="s">
        <v>3</v>
      </c>
      <c r="D8" s="52">
        <f>D12+D16+D20+D24+D28+D32+D36+D40+D44+D48+D52</f>
        <v>1541595.2</v>
      </c>
      <c r="E8" s="52">
        <f>E12+E16+E20+E24+E28+E32+E36+E40+E44+E48</f>
        <v>1545184.2</v>
      </c>
      <c r="F8" s="52">
        <f>F12+F16+F20+F24+F28+F32+F36+F40+F44+F48</f>
        <v>1560951.2</v>
      </c>
      <c r="G8" s="74"/>
    </row>
    <row r="9" spans="1:36" s="12" customFormat="1" ht="22.5" customHeight="1">
      <c r="A9" s="91"/>
      <c r="B9" s="90"/>
      <c r="C9" s="11" t="s">
        <v>4</v>
      </c>
      <c r="D9" s="52">
        <f>D13+D17+D25+D33+D41+D21+D37+D45+D49+D29+D53</f>
        <v>17811288</v>
      </c>
      <c r="E9" s="52">
        <f>E13+E17+E25+E33+E41+E21+E37+E45+E49+E29</f>
        <v>17281043.509999998</v>
      </c>
      <c r="F9" s="52">
        <f>F13+F17+F25+F33+F41+F21+F37+F45+F49+F29</f>
        <v>17071043.509999998</v>
      </c>
      <c r="G9" s="74"/>
    </row>
    <row r="10" spans="1:36" s="12" customFormat="1" ht="31.5" customHeight="1">
      <c r="A10" s="91"/>
      <c r="B10" s="90"/>
      <c r="C10" s="11" t="s">
        <v>5</v>
      </c>
      <c r="D10" s="52">
        <f>D14+D18+D22+D26+D30+D38+D46+D50+D42+D54</f>
        <v>0</v>
      </c>
      <c r="E10" s="52">
        <f>E14+E18+E22+E26+E30+E38+E46+E50+E42</f>
        <v>0</v>
      </c>
      <c r="F10" s="52">
        <f>F14+F18+F22+F26+F30+F38+F46+F50+F42</f>
        <v>0</v>
      </c>
      <c r="G10" s="74"/>
    </row>
    <row r="11" spans="1:36" s="12" customFormat="1" ht="32.25" customHeight="1">
      <c r="A11" s="91"/>
      <c r="B11" s="90"/>
      <c r="C11" s="14" t="s">
        <v>6</v>
      </c>
      <c r="D11" s="53">
        <f>D8+D9+D10</f>
        <v>19352883.199999999</v>
      </c>
      <c r="E11" s="53">
        <f>E8+E9+E10</f>
        <v>18826227.709999997</v>
      </c>
      <c r="F11" s="53">
        <f>F8+F9+F10</f>
        <v>18631994.709999997</v>
      </c>
      <c r="G11" s="74"/>
    </row>
    <row r="12" spans="1:36" ht="15.75" customHeight="1">
      <c r="A12" s="66" t="s">
        <v>18</v>
      </c>
      <c r="B12" s="66" t="s">
        <v>12</v>
      </c>
      <c r="C12" s="5" t="s">
        <v>3</v>
      </c>
      <c r="D12" s="48">
        <v>0</v>
      </c>
      <c r="E12" s="48">
        <v>0</v>
      </c>
      <c r="F12" s="48">
        <v>0</v>
      </c>
      <c r="G12" s="73"/>
    </row>
    <row r="13" spans="1:36">
      <c r="A13" s="66"/>
      <c r="B13" s="66"/>
      <c r="C13" s="5" t="s">
        <v>4</v>
      </c>
      <c r="D13" s="28">
        <v>1448459</v>
      </c>
      <c r="E13" s="28">
        <v>1448459</v>
      </c>
      <c r="F13" s="28">
        <v>1448459</v>
      </c>
      <c r="G13" s="73"/>
    </row>
    <row r="14" spans="1:36" ht="31.5">
      <c r="A14" s="66"/>
      <c r="B14" s="66"/>
      <c r="C14" s="5" t="s">
        <v>5</v>
      </c>
      <c r="D14" s="48">
        <v>0</v>
      </c>
      <c r="E14" s="48">
        <v>0</v>
      </c>
      <c r="F14" s="48">
        <v>0</v>
      </c>
      <c r="G14" s="73"/>
    </row>
    <row r="15" spans="1:36" ht="30.75" customHeight="1">
      <c r="A15" s="66"/>
      <c r="B15" s="66"/>
      <c r="C15" s="4" t="s">
        <v>11</v>
      </c>
      <c r="D15" s="54">
        <f>D12+D13+D14</f>
        <v>1448459</v>
      </c>
      <c r="E15" s="37">
        <f>E12+E13+E14</f>
        <v>1448459</v>
      </c>
      <c r="F15" s="37">
        <f>F12+F13+F14</f>
        <v>1448459</v>
      </c>
      <c r="G15" s="73"/>
    </row>
    <row r="16" spans="1:36" s="1" customFormat="1" ht="15.75" customHeight="1">
      <c r="A16" s="75" t="s">
        <v>19</v>
      </c>
      <c r="B16" s="66" t="s">
        <v>12</v>
      </c>
      <c r="C16" s="5" t="s">
        <v>3</v>
      </c>
      <c r="D16" s="48">
        <v>0</v>
      </c>
      <c r="E16" s="48">
        <v>0</v>
      </c>
      <c r="F16" s="48">
        <v>0</v>
      </c>
      <c r="G16" s="73" t="s">
        <v>37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</row>
    <row r="17" spans="1:36" s="1" customFormat="1">
      <c r="A17" s="76"/>
      <c r="B17" s="66"/>
      <c r="C17" s="5" t="s">
        <v>4</v>
      </c>
      <c r="D17" s="124">
        <v>11633740</v>
      </c>
      <c r="E17" s="28">
        <v>11019028</v>
      </c>
      <c r="F17" s="28">
        <v>11019028</v>
      </c>
      <c r="G17" s="7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s="1" customFormat="1" ht="31.5">
      <c r="A18" s="76"/>
      <c r="B18" s="66"/>
      <c r="C18" s="5" t="s">
        <v>5</v>
      </c>
      <c r="D18" s="48">
        <v>0</v>
      </c>
      <c r="E18" s="48">
        <v>0</v>
      </c>
      <c r="F18" s="48">
        <v>0</v>
      </c>
      <c r="G18" s="7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 s="1" customFormat="1" ht="36.75" customHeight="1">
      <c r="A19" s="77"/>
      <c r="B19" s="66"/>
      <c r="C19" s="4" t="s">
        <v>11</v>
      </c>
      <c r="D19" s="54">
        <f>D16+D17+D18</f>
        <v>11633740</v>
      </c>
      <c r="E19" s="37">
        <f>E16+E17+E18</f>
        <v>11019028</v>
      </c>
      <c r="F19" s="37">
        <f>F16+F17+F18</f>
        <v>11019028</v>
      </c>
      <c r="G19" s="7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 s="1" customFormat="1" ht="19.5" customHeight="1">
      <c r="A20" s="75" t="s">
        <v>20</v>
      </c>
      <c r="B20" s="66" t="s">
        <v>12</v>
      </c>
      <c r="C20" s="5" t="s">
        <v>3</v>
      </c>
      <c r="D20" s="48">
        <v>867904</v>
      </c>
      <c r="E20" s="48">
        <v>867904</v>
      </c>
      <c r="F20" s="48">
        <v>867904</v>
      </c>
      <c r="G20" s="67" t="s">
        <v>33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s="1" customFormat="1" ht="22.5" customHeight="1">
      <c r="A21" s="76"/>
      <c r="B21" s="66"/>
      <c r="C21" s="5" t="s">
        <v>4</v>
      </c>
      <c r="D21" s="48">
        <v>0</v>
      </c>
      <c r="E21" s="48">
        <v>0</v>
      </c>
      <c r="F21" s="48">
        <v>0</v>
      </c>
      <c r="G21" s="68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s="1" customFormat="1" ht="33.75" customHeight="1">
      <c r="A22" s="76"/>
      <c r="B22" s="66"/>
      <c r="C22" s="5" t="s">
        <v>5</v>
      </c>
      <c r="D22" s="48">
        <v>0</v>
      </c>
      <c r="E22" s="48">
        <v>0</v>
      </c>
      <c r="F22" s="48">
        <v>0</v>
      </c>
      <c r="G22" s="68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s="1" customFormat="1" ht="60" customHeight="1">
      <c r="A23" s="77"/>
      <c r="B23" s="66"/>
      <c r="C23" s="4" t="s">
        <v>11</v>
      </c>
      <c r="D23" s="37">
        <f>D20+D21+D22</f>
        <v>867904</v>
      </c>
      <c r="E23" s="37">
        <f>E20+E21+E22</f>
        <v>867904</v>
      </c>
      <c r="F23" s="37">
        <f>F20+F21+F22</f>
        <v>867904</v>
      </c>
      <c r="G23" s="69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s="1" customFormat="1" ht="18.75" customHeight="1">
      <c r="A24" s="75" t="s">
        <v>40</v>
      </c>
      <c r="B24" s="66" t="s">
        <v>12</v>
      </c>
      <c r="C24" s="5" t="s">
        <v>3</v>
      </c>
      <c r="D24" s="123">
        <v>52370.2</v>
      </c>
      <c r="E24" s="123">
        <v>52370.2</v>
      </c>
      <c r="F24" s="123">
        <v>52370.2</v>
      </c>
      <c r="G24" s="82" t="s">
        <v>58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 s="1" customFormat="1" ht="19.5" customHeight="1">
      <c r="A25" s="76"/>
      <c r="B25" s="66"/>
      <c r="C25" s="5" t="s">
        <v>4</v>
      </c>
      <c r="D25" s="48">
        <v>0</v>
      </c>
      <c r="E25" s="48">
        <v>0</v>
      </c>
      <c r="F25" s="48">
        <v>0</v>
      </c>
      <c r="G25" s="8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 s="1" customFormat="1" ht="30.75" customHeight="1">
      <c r="A26" s="76"/>
      <c r="B26" s="66"/>
      <c r="C26" s="5" t="s">
        <v>5</v>
      </c>
      <c r="D26" s="48">
        <v>0</v>
      </c>
      <c r="E26" s="48">
        <v>0</v>
      </c>
      <c r="F26" s="48">
        <v>0</v>
      </c>
      <c r="G26" s="8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 s="1" customFormat="1" ht="60" customHeight="1">
      <c r="A27" s="77"/>
      <c r="B27" s="66"/>
      <c r="C27" s="4" t="s">
        <v>7</v>
      </c>
      <c r="D27" s="54">
        <f>D24+D25+D26</f>
        <v>52370.2</v>
      </c>
      <c r="E27" s="37">
        <f>E24+E25+E26</f>
        <v>52370.2</v>
      </c>
      <c r="F27" s="37">
        <f>F24+F25+F26</f>
        <v>52370.2</v>
      </c>
      <c r="G27" s="84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 s="1" customFormat="1" ht="24.75" customHeight="1">
      <c r="A28" s="75" t="s">
        <v>99</v>
      </c>
      <c r="B28" s="66" t="s">
        <v>12</v>
      </c>
      <c r="C28" s="5" t="s">
        <v>3</v>
      </c>
      <c r="D28" s="48">
        <v>216926</v>
      </c>
      <c r="E28" s="48">
        <v>216926</v>
      </c>
      <c r="F28" s="48">
        <v>216926</v>
      </c>
      <c r="G28" s="67" t="s">
        <v>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 s="1" customFormat="1" ht="24" customHeight="1">
      <c r="A29" s="76"/>
      <c r="B29" s="66"/>
      <c r="C29" s="5" t="s">
        <v>4</v>
      </c>
      <c r="D29" s="48">
        <v>0</v>
      </c>
      <c r="E29" s="48">
        <v>0</v>
      </c>
      <c r="F29" s="48">
        <v>0</v>
      </c>
      <c r="G29" s="68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 s="1" customFormat="1" ht="20.25" customHeight="1">
      <c r="A30" s="76"/>
      <c r="B30" s="66"/>
      <c r="C30" s="5" t="s">
        <v>5</v>
      </c>
      <c r="D30" s="48">
        <v>0</v>
      </c>
      <c r="E30" s="48">
        <v>0</v>
      </c>
      <c r="F30" s="48">
        <v>0</v>
      </c>
      <c r="G30" s="68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 s="1" customFormat="1" ht="28.5" customHeight="1">
      <c r="A31" s="77"/>
      <c r="B31" s="66"/>
      <c r="C31" s="4" t="s">
        <v>7</v>
      </c>
      <c r="D31" s="37">
        <f>D28+D29+D30</f>
        <v>216926</v>
      </c>
      <c r="E31" s="37">
        <f>E28+E29+E30</f>
        <v>216926</v>
      </c>
      <c r="F31" s="37">
        <f>F28+F29+F30</f>
        <v>216926</v>
      </c>
      <c r="G31" s="6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 s="1" customFormat="1" ht="15.75" customHeight="1">
      <c r="A32" s="75" t="s">
        <v>21</v>
      </c>
      <c r="B32" s="66" t="s">
        <v>12</v>
      </c>
      <c r="C32" s="5" t="s">
        <v>3</v>
      </c>
      <c r="D32" s="123">
        <v>404395</v>
      </c>
      <c r="E32" s="49">
        <v>407984</v>
      </c>
      <c r="F32" s="49">
        <v>423751</v>
      </c>
      <c r="G32" s="73" t="s">
        <v>33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 s="1" customFormat="1">
      <c r="A33" s="76"/>
      <c r="B33" s="66"/>
      <c r="C33" s="5" t="s">
        <v>4</v>
      </c>
      <c r="D33" s="48">
        <v>0</v>
      </c>
      <c r="E33" s="48">
        <v>0</v>
      </c>
      <c r="F33" s="48">
        <v>0</v>
      </c>
      <c r="G33" s="7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 s="1" customFormat="1" ht="31.5">
      <c r="A34" s="76"/>
      <c r="B34" s="66"/>
      <c r="C34" s="5" t="s">
        <v>5</v>
      </c>
      <c r="D34" s="48">
        <v>0</v>
      </c>
      <c r="E34" s="48">
        <v>0</v>
      </c>
      <c r="F34" s="48">
        <v>0</v>
      </c>
      <c r="G34" s="7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s="1" customFormat="1" ht="31.5">
      <c r="A35" s="77"/>
      <c r="B35" s="66"/>
      <c r="C35" s="4" t="s">
        <v>11</v>
      </c>
      <c r="D35" s="37">
        <f>D32+D33+D34</f>
        <v>404395</v>
      </c>
      <c r="E35" s="37">
        <f>E32+E33+E34</f>
        <v>407984</v>
      </c>
      <c r="F35" s="37">
        <f>F32+F33+F34</f>
        <v>423751</v>
      </c>
      <c r="G35" s="7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s="1" customFormat="1" ht="23.25" customHeight="1">
      <c r="A36" s="75" t="s">
        <v>88</v>
      </c>
      <c r="B36" s="66" t="s">
        <v>86</v>
      </c>
      <c r="C36" s="5" t="s">
        <v>3</v>
      </c>
      <c r="D36" s="48">
        <v>0</v>
      </c>
      <c r="E36" s="48">
        <v>0</v>
      </c>
      <c r="F36" s="48">
        <v>0</v>
      </c>
      <c r="G36" s="67" t="s">
        <v>34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 s="1" customFormat="1" ht="15.75" customHeight="1">
      <c r="A37" s="76"/>
      <c r="B37" s="66"/>
      <c r="C37" s="5" t="s">
        <v>4</v>
      </c>
      <c r="D37" s="45">
        <v>676911</v>
      </c>
      <c r="E37" s="45">
        <v>398911</v>
      </c>
      <c r="F37" s="45">
        <v>398911</v>
      </c>
      <c r="G37" s="68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 s="1" customFormat="1" ht="33" customHeight="1">
      <c r="A38" s="76"/>
      <c r="B38" s="66"/>
      <c r="C38" s="5" t="s">
        <v>5</v>
      </c>
      <c r="D38" s="48">
        <v>0</v>
      </c>
      <c r="E38" s="48">
        <v>0</v>
      </c>
      <c r="F38" s="48">
        <v>0</v>
      </c>
      <c r="G38" s="68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55.5" customHeight="1">
      <c r="A39" s="77"/>
      <c r="B39" s="66"/>
      <c r="C39" s="4" t="s">
        <v>11</v>
      </c>
      <c r="D39" s="37">
        <f>D36+D37+D38</f>
        <v>676911</v>
      </c>
      <c r="E39" s="37">
        <f>E36+E37+E38</f>
        <v>398911</v>
      </c>
      <c r="F39" s="37">
        <f>F36+F37+F38</f>
        <v>398911</v>
      </c>
      <c r="G39" s="69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s="1" customFormat="1" ht="21" customHeight="1">
      <c r="A40" s="75" t="s">
        <v>87</v>
      </c>
      <c r="B40" s="66" t="s">
        <v>81</v>
      </c>
      <c r="C40" s="5" t="s">
        <v>3</v>
      </c>
      <c r="D40" s="48">
        <v>0</v>
      </c>
      <c r="E40" s="48">
        <v>0</v>
      </c>
      <c r="F40" s="48">
        <v>0</v>
      </c>
      <c r="G40" s="67" t="s">
        <v>36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s="1" customFormat="1" ht="21" customHeight="1">
      <c r="A41" s="76"/>
      <c r="B41" s="66"/>
      <c r="C41" s="5" t="s">
        <v>4</v>
      </c>
      <c r="D41" s="45">
        <v>2057130</v>
      </c>
      <c r="E41" s="45">
        <v>2032507</v>
      </c>
      <c r="F41" s="45">
        <v>2032507</v>
      </c>
      <c r="G41" s="68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s="1" customFormat="1" ht="31.5">
      <c r="A42" s="76"/>
      <c r="B42" s="66"/>
      <c r="C42" s="5" t="s">
        <v>5</v>
      </c>
      <c r="D42" s="48">
        <v>0</v>
      </c>
      <c r="E42" s="48">
        <v>0</v>
      </c>
      <c r="F42" s="48">
        <v>0</v>
      </c>
      <c r="G42" s="68"/>
      <c r="H42" s="3"/>
      <c r="I42" s="3"/>
      <c r="J42" s="3"/>
      <c r="K42" s="3"/>
      <c r="L42" s="3" t="s">
        <v>73</v>
      </c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 s="1" customFormat="1" ht="38.25" customHeight="1">
      <c r="A43" s="77"/>
      <c r="B43" s="66"/>
      <c r="C43" s="35" t="s">
        <v>11</v>
      </c>
      <c r="D43" s="37">
        <f>D40+D41+D42</f>
        <v>2057130</v>
      </c>
      <c r="E43" s="37">
        <f>E40+E41+E42</f>
        <v>2032507</v>
      </c>
      <c r="F43" s="37">
        <f>F40+F41+F42</f>
        <v>2032507</v>
      </c>
      <c r="G43" s="69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 s="1" customFormat="1" ht="20.25" customHeight="1">
      <c r="A44" s="75" t="s">
        <v>62</v>
      </c>
      <c r="B44" s="66" t="s">
        <v>64</v>
      </c>
      <c r="C44" s="5" t="s">
        <v>3</v>
      </c>
      <c r="D44" s="48">
        <v>0</v>
      </c>
      <c r="E44" s="48">
        <v>0</v>
      </c>
      <c r="F44" s="48">
        <v>0</v>
      </c>
      <c r="G44" s="73" t="s">
        <v>63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 s="1" customFormat="1" ht="24.75" customHeight="1">
      <c r="A45" s="76"/>
      <c r="B45" s="66"/>
      <c r="C45" s="5" t="s">
        <v>4</v>
      </c>
      <c r="D45" s="123">
        <v>1995048</v>
      </c>
      <c r="E45" s="123">
        <v>2382138.5099999998</v>
      </c>
      <c r="F45" s="123">
        <v>2172138.5099999998</v>
      </c>
      <c r="G45" s="7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 s="1" customFormat="1" ht="31.5" customHeight="1">
      <c r="A46" s="76"/>
      <c r="B46" s="66"/>
      <c r="C46" s="5" t="s">
        <v>5</v>
      </c>
      <c r="D46" s="48">
        <v>0</v>
      </c>
      <c r="E46" s="48">
        <v>0</v>
      </c>
      <c r="F46" s="48">
        <v>0</v>
      </c>
      <c r="G46" s="7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 s="1" customFormat="1" ht="34.5" customHeight="1">
      <c r="A47" s="77"/>
      <c r="B47" s="66"/>
      <c r="C47" s="4" t="s">
        <v>11</v>
      </c>
      <c r="D47" s="37">
        <f>D44+D45+D46</f>
        <v>1995048</v>
      </c>
      <c r="E47" s="37">
        <f>E44+E45+E46</f>
        <v>2382138.5099999998</v>
      </c>
      <c r="F47" s="37">
        <f>F44+F45+F46</f>
        <v>2172138.5099999998</v>
      </c>
      <c r="G47" s="7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 s="1" customFormat="1" ht="23.25" customHeight="1">
      <c r="A48" s="75" t="s">
        <v>89</v>
      </c>
      <c r="B48" s="66" t="s">
        <v>12</v>
      </c>
      <c r="C48" s="5" t="s">
        <v>3</v>
      </c>
      <c r="D48" s="48">
        <v>0</v>
      </c>
      <c r="E48" s="48">
        <v>0</v>
      </c>
      <c r="F48" s="48">
        <v>0</v>
      </c>
      <c r="G48" s="73" t="s">
        <v>41</v>
      </c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 s="1" customFormat="1" ht="24.75" customHeight="1">
      <c r="A49" s="76"/>
      <c r="B49" s="66"/>
      <c r="C49" s="5" t="s">
        <v>4</v>
      </c>
      <c r="D49" s="48">
        <v>0</v>
      </c>
      <c r="E49" s="48">
        <v>0</v>
      </c>
      <c r="F49" s="48">
        <v>0</v>
      </c>
      <c r="G49" s="7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 s="1" customFormat="1" ht="32.25" customHeight="1">
      <c r="A50" s="76"/>
      <c r="B50" s="66"/>
      <c r="C50" s="5" t="s">
        <v>5</v>
      </c>
      <c r="D50" s="48">
        <v>0</v>
      </c>
      <c r="E50" s="48">
        <v>0</v>
      </c>
      <c r="F50" s="48">
        <v>0</v>
      </c>
      <c r="G50" s="7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 s="1" customFormat="1" ht="25.5" customHeight="1">
      <c r="A51" s="77"/>
      <c r="B51" s="66"/>
      <c r="C51" s="4" t="s">
        <v>11</v>
      </c>
      <c r="D51" s="37">
        <f>D48+D49+D50</f>
        <v>0</v>
      </c>
      <c r="E51" s="37">
        <f>E48+E49+E50</f>
        <v>0</v>
      </c>
      <c r="F51" s="37">
        <f>F48+F49+F50</f>
        <v>0</v>
      </c>
      <c r="G51" s="7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 s="1" customFormat="1" ht="24.75" customHeight="1">
      <c r="A52" s="75" t="s">
        <v>76</v>
      </c>
      <c r="B52" s="66" t="s">
        <v>12</v>
      </c>
      <c r="C52" s="29" t="s">
        <v>3</v>
      </c>
      <c r="D52" s="48">
        <v>0</v>
      </c>
      <c r="E52" s="48">
        <v>0</v>
      </c>
      <c r="F52" s="48">
        <v>0</v>
      </c>
      <c r="G52" s="67" t="s">
        <v>77</v>
      </c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s="1" customFormat="1" ht="24.75" customHeight="1">
      <c r="A53" s="76"/>
      <c r="B53" s="66"/>
      <c r="C53" s="29" t="s">
        <v>4</v>
      </c>
      <c r="D53" s="48"/>
      <c r="E53" s="48">
        <v>0</v>
      </c>
      <c r="F53" s="48">
        <v>0</v>
      </c>
      <c r="G53" s="68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s="1" customFormat="1" ht="28.5" customHeight="1">
      <c r="A54" s="76"/>
      <c r="B54" s="66"/>
      <c r="C54" s="29" t="s">
        <v>5</v>
      </c>
      <c r="D54" s="48">
        <v>0</v>
      </c>
      <c r="E54" s="48">
        <v>0</v>
      </c>
      <c r="F54" s="48">
        <v>0</v>
      </c>
      <c r="G54" s="6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 s="1" customFormat="1" ht="28.5" customHeight="1">
      <c r="A55" s="77"/>
      <c r="B55" s="66"/>
      <c r="C55" s="4" t="s">
        <v>11</v>
      </c>
      <c r="D55" s="37">
        <f>D52+D53+D54</f>
        <v>0</v>
      </c>
      <c r="E55" s="37">
        <f t="shared" ref="E55:F55" si="0">E52+E53+E54</f>
        <v>0</v>
      </c>
      <c r="F55" s="37">
        <f t="shared" si="0"/>
        <v>0</v>
      </c>
      <c r="G55" s="69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 s="1" customFormat="1" ht="25.5" customHeight="1">
      <c r="A56" s="78" t="s">
        <v>104</v>
      </c>
      <c r="B56" s="90" t="s">
        <v>12</v>
      </c>
      <c r="C56" s="11" t="s">
        <v>3</v>
      </c>
      <c r="D56" s="52">
        <f>D60+D64</f>
        <v>10398514</v>
      </c>
      <c r="E56" s="52">
        <f t="shared" ref="E56:F56" si="1">E60+E64</f>
        <v>6930274</v>
      </c>
      <c r="F56" s="52">
        <f t="shared" si="1"/>
        <v>8124089</v>
      </c>
      <c r="G56" s="74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 s="1" customFormat="1" ht="21.75" customHeight="1">
      <c r="A57" s="79"/>
      <c r="B57" s="90"/>
      <c r="C57" s="11" t="s">
        <v>4</v>
      </c>
      <c r="D57" s="52">
        <f>D61+D65</f>
        <v>4007683.85</v>
      </c>
      <c r="E57" s="52">
        <f t="shared" ref="E57:F57" si="2">E61+E65</f>
        <v>2530733.5300000003</v>
      </c>
      <c r="F57" s="52">
        <f t="shared" si="2"/>
        <v>2743690.57</v>
      </c>
      <c r="G57" s="74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 s="1" customFormat="1" ht="33.75" customHeight="1">
      <c r="A58" s="79"/>
      <c r="B58" s="90"/>
      <c r="C58" s="11" t="s">
        <v>5</v>
      </c>
      <c r="D58" s="52">
        <f>D62+D66</f>
        <v>0</v>
      </c>
      <c r="E58" s="52">
        <f t="shared" ref="E58:F58" si="3">E62+E66</f>
        <v>0</v>
      </c>
      <c r="F58" s="52">
        <f t="shared" si="3"/>
        <v>0</v>
      </c>
      <c r="G58" s="74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 s="1" customFormat="1" ht="33.75" customHeight="1">
      <c r="A59" s="80"/>
      <c r="B59" s="90"/>
      <c r="C59" s="13" t="s">
        <v>7</v>
      </c>
      <c r="D59" s="47">
        <f>D56+D57+D58</f>
        <v>14406197.85</v>
      </c>
      <c r="E59" s="47">
        <f>E56+E57+E58</f>
        <v>9461007.5300000012</v>
      </c>
      <c r="F59" s="47">
        <f>F56+F57+F58</f>
        <v>10867779.57</v>
      </c>
      <c r="G59" s="74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s="1" customFormat="1" ht="20.25" customHeight="1">
      <c r="A60" s="75" t="s">
        <v>22</v>
      </c>
      <c r="B60" s="66" t="s">
        <v>12</v>
      </c>
      <c r="C60" s="5" t="s">
        <v>3</v>
      </c>
      <c r="D60" s="49">
        <v>0</v>
      </c>
      <c r="E60" s="49">
        <v>0</v>
      </c>
      <c r="F60" s="49">
        <v>0</v>
      </c>
      <c r="G60" s="73" t="s">
        <v>23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s="1" customFormat="1" ht="22.5" customHeight="1">
      <c r="A61" s="76"/>
      <c r="B61" s="66"/>
      <c r="C61" s="5" t="s">
        <v>4</v>
      </c>
      <c r="D61" s="123">
        <v>3225000</v>
      </c>
      <c r="E61" s="49">
        <v>2009100</v>
      </c>
      <c r="F61" s="49">
        <v>2132200</v>
      </c>
      <c r="G61" s="7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 s="1" customFormat="1" ht="33.75" customHeight="1">
      <c r="A62" s="76"/>
      <c r="B62" s="66"/>
      <c r="C62" s="5" t="s">
        <v>5</v>
      </c>
      <c r="D62" s="48">
        <v>0</v>
      </c>
      <c r="E62" s="48">
        <v>0</v>
      </c>
      <c r="F62" s="48">
        <v>0</v>
      </c>
      <c r="G62" s="7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 s="1" customFormat="1" ht="30" customHeight="1">
      <c r="A63" s="77"/>
      <c r="B63" s="66"/>
      <c r="C63" s="4" t="s">
        <v>7</v>
      </c>
      <c r="D63" s="37">
        <f>D60+D61+D62</f>
        <v>3225000</v>
      </c>
      <c r="E63" s="54">
        <f>E60+E61+E62</f>
        <v>2009100</v>
      </c>
      <c r="F63" s="54">
        <f>F60+F61+F62</f>
        <v>2132200</v>
      </c>
      <c r="G63" s="7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s="1" customFormat="1" ht="27" customHeight="1">
      <c r="A64" s="75" t="s">
        <v>110</v>
      </c>
      <c r="B64" s="75" t="s">
        <v>12</v>
      </c>
      <c r="C64" s="31" t="s">
        <v>3</v>
      </c>
      <c r="D64" s="48">
        <v>10398514</v>
      </c>
      <c r="E64" s="48">
        <v>6930274</v>
      </c>
      <c r="F64" s="48">
        <v>8124089</v>
      </c>
      <c r="G64" s="67" t="s">
        <v>23</v>
      </c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s="1" customFormat="1" ht="23.25" customHeight="1">
      <c r="A65" s="76"/>
      <c r="B65" s="76"/>
      <c r="C65" s="31" t="s">
        <v>4</v>
      </c>
      <c r="D65" s="48">
        <v>782683.85</v>
      </c>
      <c r="E65" s="48">
        <v>521633.53</v>
      </c>
      <c r="F65" s="48">
        <v>611490.56999999995</v>
      </c>
      <c r="G65" s="6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s="1" customFormat="1" ht="30.75" customHeight="1">
      <c r="A66" s="76"/>
      <c r="B66" s="76"/>
      <c r="C66" s="31" t="s">
        <v>5</v>
      </c>
      <c r="D66" s="48">
        <v>0</v>
      </c>
      <c r="E66" s="48">
        <v>0</v>
      </c>
      <c r="F66" s="48">
        <v>0</v>
      </c>
      <c r="G66" s="6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s="1" customFormat="1" ht="48" customHeight="1">
      <c r="A67" s="77"/>
      <c r="B67" s="77"/>
      <c r="C67" s="4" t="s">
        <v>7</v>
      </c>
      <c r="D67" s="37">
        <f>D64+D65+D66</f>
        <v>11181197.85</v>
      </c>
      <c r="E67" s="37">
        <f>E64+E65+E66</f>
        <v>7451907.5300000003</v>
      </c>
      <c r="F67" s="37">
        <f>F64+F65+F66</f>
        <v>8735579.5700000003</v>
      </c>
      <c r="G67" s="69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s="12" customFormat="1" ht="22.5" customHeight="1">
      <c r="A68" s="92" t="s">
        <v>105</v>
      </c>
      <c r="B68" s="90" t="s">
        <v>12</v>
      </c>
      <c r="C68" s="11" t="s">
        <v>3</v>
      </c>
      <c r="D68" s="52">
        <f>D72+D76+D80+D84+D88+D92+D104+D96+D100+D108</f>
        <v>3700000</v>
      </c>
      <c r="E68" s="52">
        <f t="shared" ref="E68:F68" si="4">E72+E76+E80+E84+E88+E92+E104+E96+E100+E108</f>
        <v>0</v>
      </c>
      <c r="F68" s="52">
        <f t="shared" si="4"/>
        <v>0</v>
      </c>
      <c r="G68" s="74"/>
    </row>
    <row r="69" spans="1:36" s="12" customFormat="1" ht="18" customHeight="1">
      <c r="A69" s="93"/>
      <c r="B69" s="90"/>
      <c r="C69" s="11" t="s">
        <v>4</v>
      </c>
      <c r="D69" s="52">
        <f>D73+D77+D81+D85+D89+D93+D105+D97+D101+D109</f>
        <v>5819080.46</v>
      </c>
      <c r="E69" s="52">
        <f t="shared" ref="E69:F69" si="5">E73+E77+E81+E85+E89+E93+E105+E97+E101+E109</f>
        <v>5157867</v>
      </c>
      <c r="F69" s="52">
        <f t="shared" si="5"/>
        <v>4685677.6399999997</v>
      </c>
      <c r="G69" s="74"/>
    </row>
    <row r="70" spans="1:36" s="12" customFormat="1" ht="35.25" customHeight="1">
      <c r="A70" s="93"/>
      <c r="B70" s="90"/>
      <c r="C70" s="11" t="s">
        <v>5</v>
      </c>
      <c r="D70" s="52">
        <f>D74+D78+D86+D82+D90+D94+D106</f>
        <v>0</v>
      </c>
      <c r="E70" s="52">
        <f t="shared" ref="E70:F70" si="6">E74+E78+E86+E82+E90+E94+E106</f>
        <v>0</v>
      </c>
      <c r="F70" s="52">
        <f t="shared" si="6"/>
        <v>0</v>
      </c>
      <c r="G70" s="74"/>
    </row>
    <row r="71" spans="1:36" s="12" customFormat="1" ht="29.25" customHeight="1">
      <c r="A71" s="94"/>
      <c r="B71" s="90"/>
      <c r="C71" s="13" t="s">
        <v>7</v>
      </c>
      <c r="D71" s="47">
        <f>D68+D69+D70</f>
        <v>9519080.4600000009</v>
      </c>
      <c r="E71" s="47">
        <f>E68+E69+E70</f>
        <v>5157867</v>
      </c>
      <c r="F71" s="47">
        <f>F68+F69+F70</f>
        <v>4685677.6399999997</v>
      </c>
      <c r="G71" s="74"/>
    </row>
    <row r="72" spans="1:36" s="12" customFormat="1" ht="29.25" customHeight="1">
      <c r="A72" s="75" t="s">
        <v>111</v>
      </c>
      <c r="B72" s="66" t="s">
        <v>12</v>
      </c>
      <c r="C72" s="44" t="s">
        <v>3</v>
      </c>
      <c r="D72" s="48">
        <v>3200000</v>
      </c>
      <c r="E72" s="48">
        <v>0</v>
      </c>
      <c r="F72" s="48">
        <v>0</v>
      </c>
      <c r="G72" s="73" t="s">
        <v>112</v>
      </c>
    </row>
    <row r="73" spans="1:36" s="12" customFormat="1" ht="21.75" customHeight="1">
      <c r="A73" s="76"/>
      <c r="B73" s="66"/>
      <c r="C73" s="44" t="s">
        <v>4</v>
      </c>
      <c r="D73" s="48">
        <v>168421.05</v>
      </c>
      <c r="E73" s="48">
        <v>0</v>
      </c>
      <c r="F73" s="48">
        <v>0</v>
      </c>
      <c r="G73" s="73"/>
    </row>
    <row r="74" spans="1:36" s="12" customFormat="1" ht="21" customHeight="1">
      <c r="A74" s="76"/>
      <c r="B74" s="66"/>
      <c r="C74" s="44" t="s">
        <v>5</v>
      </c>
      <c r="D74" s="48">
        <v>0</v>
      </c>
      <c r="E74" s="48">
        <v>0</v>
      </c>
      <c r="F74" s="48">
        <v>0</v>
      </c>
      <c r="G74" s="73"/>
    </row>
    <row r="75" spans="1:36" s="12" customFormat="1" ht="29.25" customHeight="1">
      <c r="A75" s="77"/>
      <c r="B75" s="66"/>
      <c r="C75" s="4" t="s">
        <v>7</v>
      </c>
      <c r="D75" s="54">
        <f>D72+D73+D74</f>
        <v>3368421.05</v>
      </c>
      <c r="E75" s="37">
        <f>E72+E73+E74</f>
        <v>0</v>
      </c>
      <c r="F75" s="37">
        <f>F72+F73+F74</f>
        <v>0</v>
      </c>
      <c r="G75" s="73"/>
    </row>
    <row r="76" spans="1:36" ht="18.75" customHeight="1">
      <c r="A76" s="75" t="s">
        <v>42</v>
      </c>
      <c r="B76" s="66" t="s">
        <v>12</v>
      </c>
      <c r="C76" s="5" t="s">
        <v>3</v>
      </c>
      <c r="D76" s="48">
        <v>0</v>
      </c>
      <c r="E76" s="48">
        <v>0</v>
      </c>
      <c r="F76" s="48">
        <v>0</v>
      </c>
      <c r="G76" s="73" t="s">
        <v>59</v>
      </c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</row>
    <row r="77" spans="1:36" ht="21" customHeight="1">
      <c r="A77" s="76"/>
      <c r="B77" s="66"/>
      <c r="C77" s="5" t="s">
        <v>4</v>
      </c>
      <c r="D77" s="46">
        <v>2980000</v>
      </c>
      <c r="E77" s="46">
        <v>2715000</v>
      </c>
      <c r="F77" s="46">
        <v>2715000</v>
      </c>
      <c r="G77" s="7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 ht="29.25" customHeight="1">
      <c r="A78" s="76"/>
      <c r="B78" s="66"/>
      <c r="C78" s="5" t="s">
        <v>5</v>
      </c>
      <c r="D78" s="48">
        <v>0</v>
      </c>
      <c r="E78" s="48">
        <v>0</v>
      </c>
      <c r="F78" s="48">
        <v>0</v>
      </c>
      <c r="G78" s="7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 ht="29.25" customHeight="1">
      <c r="A79" s="77"/>
      <c r="B79" s="66"/>
      <c r="C79" s="4" t="s">
        <v>7</v>
      </c>
      <c r="D79" s="54">
        <f>D76+D77+D78</f>
        <v>2980000</v>
      </c>
      <c r="E79" s="37">
        <f>E76+E77+E78</f>
        <v>2715000</v>
      </c>
      <c r="F79" s="37">
        <f>F76+F77+F78</f>
        <v>2715000</v>
      </c>
      <c r="G79" s="7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24.75" customHeight="1">
      <c r="A80" s="70" t="s">
        <v>43</v>
      </c>
      <c r="B80" s="66" t="s">
        <v>12</v>
      </c>
      <c r="C80" s="5" t="s">
        <v>3</v>
      </c>
      <c r="D80" s="55">
        <v>0</v>
      </c>
      <c r="E80" s="48">
        <v>0</v>
      </c>
      <c r="F80" s="48">
        <v>0</v>
      </c>
      <c r="G80" s="73" t="s">
        <v>13</v>
      </c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24" customHeight="1">
      <c r="A81" s="71"/>
      <c r="B81" s="66"/>
      <c r="C81" s="5" t="s">
        <v>4</v>
      </c>
      <c r="D81" s="123">
        <v>919800</v>
      </c>
      <c r="E81" s="49">
        <v>919800</v>
      </c>
      <c r="F81" s="49">
        <v>919800</v>
      </c>
      <c r="G81" s="7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33" customHeight="1">
      <c r="A82" s="71"/>
      <c r="B82" s="66"/>
      <c r="C82" s="5" t="s">
        <v>5</v>
      </c>
      <c r="D82" s="55">
        <v>0</v>
      </c>
      <c r="E82" s="48">
        <v>0</v>
      </c>
      <c r="F82" s="48">
        <v>0</v>
      </c>
      <c r="G82" s="7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29.25" customHeight="1">
      <c r="A83" s="72"/>
      <c r="B83" s="66"/>
      <c r="C83" s="4" t="s">
        <v>7</v>
      </c>
      <c r="D83" s="54">
        <f>D80+D81+D82</f>
        <v>919800</v>
      </c>
      <c r="E83" s="37">
        <f>E80+E81+E82</f>
        <v>919800</v>
      </c>
      <c r="F83" s="37">
        <f>F80+F81+F82</f>
        <v>919800</v>
      </c>
      <c r="G83" s="7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20.25" customHeight="1">
      <c r="A84" s="75" t="s">
        <v>44</v>
      </c>
      <c r="B84" s="66" t="s">
        <v>12</v>
      </c>
      <c r="C84" s="5" t="s">
        <v>3</v>
      </c>
      <c r="D84" s="48">
        <v>0</v>
      </c>
      <c r="E84" s="48">
        <v>0</v>
      </c>
      <c r="F84" s="48">
        <v>0</v>
      </c>
      <c r="G84" s="73" t="s">
        <v>14</v>
      </c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20.25" customHeight="1">
      <c r="A85" s="76"/>
      <c r="B85" s="66"/>
      <c r="C85" s="5" t="s">
        <v>4</v>
      </c>
      <c r="D85" s="49">
        <v>300000</v>
      </c>
      <c r="E85" s="49">
        <v>300000</v>
      </c>
      <c r="F85" s="49">
        <v>300000</v>
      </c>
      <c r="G85" s="7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32.25" customHeight="1">
      <c r="A86" s="76"/>
      <c r="B86" s="66"/>
      <c r="C86" s="5" t="s">
        <v>5</v>
      </c>
      <c r="D86" s="48">
        <v>0</v>
      </c>
      <c r="E86" s="48">
        <v>0</v>
      </c>
      <c r="F86" s="48">
        <v>0</v>
      </c>
      <c r="G86" s="7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29.25" customHeight="1">
      <c r="A87" s="77"/>
      <c r="B87" s="66"/>
      <c r="C87" s="4" t="s">
        <v>7</v>
      </c>
      <c r="D87" s="37">
        <f>D84+D85+D86</f>
        <v>300000</v>
      </c>
      <c r="E87" s="37">
        <f>E84+E85+E86</f>
        <v>300000</v>
      </c>
      <c r="F87" s="37">
        <f>F84+F85+F86</f>
        <v>300000</v>
      </c>
      <c r="G87" s="7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27" customHeight="1">
      <c r="A88" s="70" t="s">
        <v>75</v>
      </c>
      <c r="B88" s="66" t="s">
        <v>12</v>
      </c>
      <c r="C88" s="5" t="s">
        <v>3</v>
      </c>
      <c r="D88" s="48">
        <v>0</v>
      </c>
      <c r="E88" s="48">
        <v>0</v>
      </c>
      <c r="F88" s="48">
        <v>0</v>
      </c>
      <c r="G88" s="73" t="s">
        <v>13</v>
      </c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25.5" customHeight="1">
      <c r="A89" s="71"/>
      <c r="B89" s="66"/>
      <c r="C89" s="5" t="s">
        <v>4</v>
      </c>
      <c r="D89" s="123">
        <v>113225</v>
      </c>
      <c r="E89" s="49">
        <v>0</v>
      </c>
      <c r="F89" s="49">
        <v>0</v>
      </c>
      <c r="G89" s="7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30" customHeight="1">
      <c r="A90" s="71"/>
      <c r="B90" s="66"/>
      <c r="C90" s="5" t="s">
        <v>5</v>
      </c>
      <c r="D90" s="48">
        <v>0</v>
      </c>
      <c r="E90" s="48">
        <v>0</v>
      </c>
      <c r="F90" s="48">
        <v>0</v>
      </c>
      <c r="G90" s="7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29.25" customHeight="1">
      <c r="A91" s="72"/>
      <c r="B91" s="66"/>
      <c r="C91" s="4" t="s">
        <v>7</v>
      </c>
      <c r="D91" s="37">
        <f>D88+D89+D90</f>
        <v>113225</v>
      </c>
      <c r="E91" s="37">
        <f>E88+E89+E90</f>
        <v>0</v>
      </c>
      <c r="F91" s="37">
        <f>F88+F89+F90</f>
        <v>0</v>
      </c>
      <c r="G91" s="7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24" customHeight="1">
      <c r="A92" s="98" t="s">
        <v>82</v>
      </c>
      <c r="B92" s="66" t="s">
        <v>83</v>
      </c>
      <c r="C92" s="5" t="s">
        <v>3</v>
      </c>
      <c r="D92" s="48">
        <v>0</v>
      </c>
      <c r="E92" s="48">
        <v>0</v>
      </c>
      <c r="F92" s="48">
        <v>0</v>
      </c>
      <c r="G92" s="73" t="s">
        <v>38</v>
      </c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21.75" customHeight="1">
      <c r="A93" s="99"/>
      <c r="B93" s="66"/>
      <c r="C93" s="5" t="s">
        <v>4</v>
      </c>
      <c r="D93" s="45">
        <v>1000000</v>
      </c>
      <c r="E93" s="51">
        <v>1223067</v>
      </c>
      <c r="F93" s="51">
        <v>750877.64</v>
      </c>
      <c r="G93" s="7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30" customHeight="1">
      <c r="A94" s="99"/>
      <c r="B94" s="66"/>
      <c r="C94" s="5" t="s">
        <v>5</v>
      </c>
      <c r="D94" s="48">
        <v>0</v>
      </c>
      <c r="E94" s="48">
        <v>0</v>
      </c>
      <c r="F94" s="48">
        <v>0</v>
      </c>
      <c r="G94" s="7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29.25" customHeight="1">
      <c r="A95" s="100"/>
      <c r="B95" s="66"/>
      <c r="C95" s="4" t="s">
        <v>7</v>
      </c>
      <c r="D95" s="37">
        <f>D92+D93+D94</f>
        <v>1000000</v>
      </c>
      <c r="E95" s="37">
        <f>E92+E93+E94</f>
        <v>1223067</v>
      </c>
      <c r="F95" s="37">
        <f>F92+F93+F94</f>
        <v>750877.64</v>
      </c>
      <c r="G95" s="7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29.25" customHeight="1">
      <c r="A96" s="70" t="s">
        <v>79</v>
      </c>
      <c r="B96" s="101" t="s">
        <v>12</v>
      </c>
      <c r="C96" s="39" t="s">
        <v>3</v>
      </c>
      <c r="D96" s="55">
        <v>0</v>
      </c>
      <c r="E96" s="48">
        <v>0</v>
      </c>
      <c r="F96" s="48">
        <v>0</v>
      </c>
      <c r="G96" s="82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27" customHeight="1">
      <c r="A97" s="71"/>
      <c r="B97" s="101"/>
      <c r="C97" s="39" t="s">
        <v>4</v>
      </c>
      <c r="D97" s="55">
        <v>300000</v>
      </c>
      <c r="E97" s="48">
        <v>0</v>
      </c>
      <c r="F97" s="48">
        <v>0</v>
      </c>
      <c r="G97" s="8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29.25" customHeight="1">
      <c r="A98" s="71"/>
      <c r="B98" s="101"/>
      <c r="C98" s="39" t="s">
        <v>5</v>
      </c>
      <c r="D98" s="55">
        <v>0</v>
      </c>
      <c r="E98" s="48">
        <v>0</v>
      </c>
      <c r="F98" s="48">
        <v>0</v>
      </c>
      <c r="G98" s="8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29.25" customHeight="1">
      <c r="A99" s="72"/>
      <c r="B99" s="101"/>
      <c r="C99" s="40" t="s">
        <v>7</v>
      </c>
      <c r="D99" s="54">
        <f>D96+D97+D98</f>
        <v>300000</v>
      </c>
      <c r="E99" s="37">
        <f t="shared" ref="E99:F99" si="7">E96+E97+E98</f>
        <v>0</v>
      </c>
      <c r="F99" s="37">
        <f t="shared" si="7"/>
        <v>0</v>
      </c>
      <c r="G99" s="84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29.25" customHeight="1">
      <c r="A100" s="70" t="s">
        <v>113</v>
      </c>
      <c r="B100" s="101" t="s">
        <v>12</v>
      </c>
      <c r="C100" s="39" t="s">
        <v>3</v>
      </c>
      <c r="D100" s="55">
        <v>0</v>
      </c>
      <c r="E100" s="48">
        <v>0</v>
      </c>
      <c r="F100" s="48">
        <v>0</v>
      </c>
      <c r="G100" s="8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29.25" customHeight="1">
      <c r="A101" s="71"/>
      <c r="B101" s="101"/>
      <c r="C101" s="39" t="s">
        <v>4</v>
      </c>
      <c r="D101" s="55">
        <v>0</v>
      </c>
      <c r="E101" s="48">
        <v>0</v>
      </c>
      <c r="F101" s="48">
        <v>0</v>
      </c>
      <c r="G101" s="8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29.25" customHeight="1">
      <c r="A102" s="71"/>
      <c r="B102" s="101"/>
      <c r="C102" s="39" t="s">
        <v>5</v>
      </c>
      <c r="D102" s="55">
        <v>0</v>
      </c>
      <c r="E102" s="48">
        <v>0</v>
      </c>
      <c r="F102" s="48">
        <v>0</v>
      </c>
      <c r="G102" s="8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29.25" customHeight="1">
      <c r="A103" s="72"/>
      <c r="B103" s="101"/>
      <c r="C103" s="40" t="s">
        <v>7</v>
      </c>
      <c r="D103" s="54">
        <f>D100+D101+D102</f>
        <v>0</v>
      </c>
      <c r="E103" s="54">
        <f t="shared" ref="E103:F103" si="8">E100+E101+E102</f>
        <v>0</v>
      </c>
      <c r="F103" s="54">
        <f t="shared" si="8"/>
        <v>0</v>
      </c>
      <c r="G103" s="84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29.25" customHeight="1">
      <c r="A104" s="75" t="s">
        <v>94</v>
      </c>
      <c r="B104" s="66" t="s">
        <v>12</v>
      </c>
      <c r="C104" s="5" t="s">
        <v>3</v>
      </c>
      <c r="D104" s="48">
        <v>0</v>
      </c>
      <c r="E104" s="48">
        <v>0</v>
      </c>
      <c r="F104" s="48">
        <v>0</v>
      </c>
      <c r="G104" s="73" t="s">
        <v>72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27" customHeight="1">
      <c r="A105" s="76"/>
      <c r="B105" s="66"/>
      <c r="C105" s="5" t="s">
        <v>4</v>
      </c>
      <c r="D105" s="48">
        <v>0</v>
      </c>
      <c r="E105" s="48">
        <v>0</v>
      </c>
      <c r="F105" s="48">
        <v>0</v>
      </c>
      <c r="G105" s="7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31.5" customHeight="1">
      <c r="A106" s="76"/>
      <c r="B106" s="66"/>
      <c r="C106" s="5" t="s">
        <v>5</v>
      </c>
      <c r="D106" s="55">
        <v>0</v>
      </c>
      <c r="E106" s="48">
        <v>0</v>
      </c>
      <c r="F106" s="48">
        <v>0</v>
      </c>
      <c r="G106" s="7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 t="s">
        <v>73</v>
      </c>
      <c r="AE106" s="3"/>
      <c r="AF106" s="3"/>
      <c r="AG106" s="3"/>
      <c r="AH106" s="3"/>
      <c r="AI106" s="3"/>
      <c r="AJ106" s="3"/>
    </row>
    <row r="107" spans="1:36" ht="29.25" customHeight="1">
      <c r="A107" s="77"/>
      <c r="B107" s="66"/>
      <c r="C107" s="4" t="s">
        <v>7</v>
      </c>
      <c r="D107" s="54">
        <f>D104+D105+D106</f>
        <v>0</v>
      </c>
      <c r="E107" s="37">
        <f>E104+E105+E106</f>
        <v>0</v>
      </c>
      <c r="F107" s="37">
        <f>F104+F105+F106</f>
        <v>0</v>
      </c>
      <c r="G107" s="7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29.25" customHeight="1">
      <c r="A108" s="75" t="s">
        <v>114</v>
      </c>
      <c r="B108" s="66" t="s">
        <v>12</v>
      </c>
      <c r="C108" s="38" t="s">
        <v>3</v>
      </c>
      <c r="D108" s="56">
        <v>500000</v>
      </c>
      <c r="E108" s="48">
        <v>0</v>
      </c>
      <c r="F108" s="48">
        <v>0</v>
      </c>
      <c r="G108" s="82" t="s">
        <v>72</v>
      </c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24" customHeight="1">
      <c r="A109" s="76"/>
      <c r="B109" s="66"/>
      <c r="C109" s="38" t="s">
        <v>4</v>
      </c>
      <c r="D109" s="55">
        <v>37634.410000000003</v>
      </c>
      <c r="E109" s="48">
        <v>0</v>
      </c>
      <c r="F109" s="48">
        <v>0</v>
      </c>
      <c r="G109" s="8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29.25" customHeight="1">
      <c r="A110" s="76"/>
      <c r="B110" s="66"/>
      <c r="C110" s="38" t="s">
        <v>5</v>
      </c>
      <c r="D110" s="55">
        <v>0</v>
      </c>
      <c r="E110" s="48">
        <v>0</v>
      </c>
      <c r="F110" s="48">
        <v>0</v>
      </c>
      <c r="G110" s="8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29.25" customHeight="1">
      <c r="A111" s="77"/>
      <c r="B111" s="66"/>
      <c r="C111" s="4" t="s">
        <v>7</v>
      </c>
      <c r="D111" s="54">
        <f>D108+D109+D110</f>
        <v>537634.41</v>
      </c>
      <c r="E111" s="54">
        <f t="shared" ref="E111:F111" si="9">E108+E109+E110</f>
        <v>0</v>
      </c>
      <c r="F111" s="54">
        <f t="shared" si="9"/>
        <v>0</v>
      </c>
      <c r="G111" s="84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s="24" customFormat="1" ht="18.75" customHeight="1">
      <c r="A112" s="95" t="s">
        <v>106</v>
      </c>
      <c r="B112" s="109" t="s">
        <v>71</v>
      </c>
      <c r="C112" s="22" t="s">
        <v>3</v>
      </c>
      <c r="D112" s="57">
        <f>D116+D120+D124+D128+D132+D136+D140+D148+D152+D156+D144+D160+D164+D168</f>
        <v>94178179.960000008</v>
      </c>
      <c r="E112" s="57">
        <f t="shared" ref="E112:F112" si="10">E116+E120+E124+E128+E132+E136+E140+E148+E152+E156+E144+E160+E164+E168</f>
        <v>89049599</v>
      </c>
      <c r="F112" s="57">
        <f t="shared" si="10"/>
        <v>84384508</v>
      </c>
      <c r="G112" s="108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  <c r="AF112" s="23"/>
      <c r="AG112" s="23"/>
      <c r="AH112" s="23"/>
      <c r="AI112" s="23"/>
      <c r="AJ112" s="23"/>
    </row>
    <row r="113" spans="1:36" s="24" customFormat="1" ht="18.75" customHeight="1">
      <c r="A113" s="96"/>
      <c r="B113" s="110"/>
      <c r="C113" s="22" t="s">
        <v>4</v>
      </c>
      <c r="D113" s="57">
        <f>D117+D121+D125+D129+D133+D137+D141+D149+D153+D157+D145+D161+D165+D169</f>
        <v>62619946.730000004</v>
      </c>
      <c r="E113" s="57">
        <f t="shared" ref="E113:F113" si="11">E117+E121+E125+E129+E133+E137+E141+E149+E153+E157+E145+E161+E165+E169</f>
        <v>58486855.93</v>
      </c>
      <c r="F113" s="57">
        <f t="shared" si="11"/>
        <v>58455005.18</v>
      </c>
      <c r="G113" s="108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</row>
    <row r="114" spans="1:36" s="24" customFormat="1" ht="33" customHeight="1">
      <c r="A114" s="96"/>
      <c r="B114" s="110"/>
      <c r="C114" s="22" t="s">
        <v>5</v>
      </c>
      <c r="D114" s="57">
        <f>D118+D122+D126+D130+D134+D138+D142+D150+D154+D158</f>
        <v>0</v>
      </c>
      <c r="E114" s="57">
        <f t="shared" ref="E114:F114" si="12">E118+E122+E126+E130+E134+E138+E142+E150+E154+E158</f>
        <v>0</v>
      </c>
      <c r="F114" s="57">
        <f t="shared" si="12"/>
        <v>0</v>
      </c>
      <c r="G114" s="108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</row>
    <row r="115" spans="1:36" s="24" customFormat="1" ht="60" customHeight="1">
      <c r="A115" s="97"/>
      <c r="B115" s="111"/>
      <c r="C115" s="32" t="s">
        <v>7</v>
      </c>
      <c r="D115" s="58">
        <f>D112+D113+D114</f>
        <v>156798126.69</v>
      </c>
      <c r="E115" s="58">
        <f t="shared" ref="E115:F115" si="13">E112+E113+E114</f>
        <v>147536454.93000001</v>
      </c>
      <c r="F115" s="58">
        <f t="shared" si="13"/>
        <v>142839513.18000001</v>
      </c>
      <c r="G115" s="108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</row>
    <row r="116" spans="1:36" ht="24.75" customHeight="1">
      <c r="A116" s="75" t="s">
        <v>56</v>
      </c>
      <c r="B116" s="75" t="s">
        <v>71</v>
      </c>
      <c r="C116" s="5" t="s">
        <v>3</v>
      </c>
      <c r="D116" s="45">
        <v>37316952</v>
      </c>
      <c r="E116" s="46">
        <v>37316952</v>
      </c>
      <c r="F116" s="46">
        <v>37316952</v>
      </c>
      <c r="G116" s="67" t="s">
        <v>16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23.25" customHeight="1">
      <c r="A117" s="76"/>
      <c r="B117" s="76"/>
      <c r="C117" s="5" t="s">
        <v>4</v>
      </c>
      <c r="D117" s="45">
        <v>11080185</v>
      </c>
      <c r="E117" s="46">
        <v>10580185</v>
      </c>
      <c r="F117" s="46">
        <v>10580185</v>
      </c>
      <c r="G117" s="68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33" customHeight="1">
      <c r="A118" s="76"/>
      <c r="B118" s="76"/>
      <c r="C118" s="5" t="s">
        <v>5</v>
      </c>
      <c r="D118" s="48">
        <v>0</v>
      </c>
      <c r="E118" s="48">
        <v>0</v>
      </c>
      <c r="F118" s="48">
        <v>0</v>
      </c>
      <c r="G118" s="68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29.25" customHeight="1">
      <c r="A119" s="77"/>
      <c r="B119" s="77"/>
      <c r="C119" s="4" t="s">
        <v>7</v>
      </c>
      <c r="D119" s="37">
        <f>D116+D117+D118</f>
        <v>48397137</v>
      </c>
      <c r="E119" s="37">
        <f>E116+E117+E118</f>
        <v>47897137</v>
      </c>
      <c r="F119" s="37">
        <f>F116+F117+F118</f>
        <v>47897137</v>
      </c>
      <c r="G119" s="69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29.25" customHeight="1">
      <c r="A120" s="75" t="s">
        <v>57</v>
      </c>
      <c r="B120" s="75" t="s">
        <v>71</v>
      </c>
      <c r="C120" s="5" t="s">
        <v>3</v>
      </c>
      <c r="D120" s="45">
        <v>43423565</v>
      </c>
      <c r="E120" s="46">
        <v>43423565</v>
      </c>
      <c r="F120" s="46">
        <v>43423565</v>
      </c>
      <c r="G120" s="67" t="s">
        <v>16</v>
      </c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29.25" customHeight="1">
      <c r="A121" s="76"/>
      <c r="B121" s="76"/>
      <c r="C121" s="5" t="s">
        <v>4</v>
      </c>
      <c r="D121" s="45">
        <v>19409236</v>
      </c>
      <c r="E121" s="46">
        <v>18600736</v>
      </c>
      <c r="F121" s="46">
        <v>18600736</v>
      </c>
      <c r="G121" s="68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29.25" customHeight="1">
      <c r="A122" s="76"/>
      <c r="B122" s="76"/>
      <c r="C122" s="5" t="s">
        <v>5</v>
      </c>
      <c r="D122" s="48">
        <v>0</v>
      </c>
      <c r="E122" s="48">
        <v>0</v>
      </c>
      <c r="F122" s="48">
        <v>0</v>
      </c>
      <c r="G122" s="68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29.25" customHeight="1">
      <c r="A123" s="77"/>
      <c r="B123" s="77"/>
      <c r="C123" s="4" t="s">
        <v>7</v>
      </c>
      <c r="D123" s="37">
        <f>D120+D121+D122</f>
        <v>62832801</v>
      </c>
      <c r="E123" s="37">
        <f>E120+E121+E122</f>
        <v>62024301</v>
      </c>
      <c r="F123" s="37">
        <f>F120+F121+F122</f>
        <v>62024301</v>
      </c>
      <c r="G123" s="69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21.75" customHeight="1">
      <c r="A124" s="75" t="s">
        <v>45</v>
      </c>
      <c r="B124" s="75" t="s">
        <v>71</v>
      </c>
      <c r="C124" s="5" t="s">
        <v>3</v>
      </c>
      <c r="D124" s="48">
        <v>0</v>
      </c>
      <c r="E124" s="48">
        <v>0</v>
      </c>
      <c r="F124" s="48">
        <v>0</v>
      </c>
      <c r="G124" s="67" t="s">
        <v>16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25.5" customHeight="1">
      <c r="A125" s="76"/>
      <c r="B125" s="76"/>
      <c r="C125" s="5" t="s">
        <v>4</v>
      </c>
      <c r="D125" s="45">
        <v>20571600.510000002</v>
      </c>
      <c r="E125" s="46">
        <v>19857610</v>
      </c>
      <c r="F125" s="46">
        <v>19857610</v>
      </c>
      <c r="G125" s="68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</row>
    <row r="126" spans="1:36" ht="36" customHeight="1">
      <c r="A126" s="76"/>
      <c r="B126" s="76"/>
      <c r="C126" s="5" t="s">
        <v>5</v>
      </c>
      <c r="D126" s="48">
        <v>0</v>
      </c>
      <c r="E126" s="48">
        <v>0</v>
      </c>
      <c r="F126" s="48">
        <v>0</v>
      </c>
      <c r="G126" s="68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</row>
    <row r="127" spans="1:36" ht="29.25" customHeight="1">
      <c r="A127" s="77"/>
      <c r="B127" s="77"/>
      <c r="C127" s="4" t="s">
        <v>7</v>
      </c>
      <c r="D127" s="37">
        <f>D124+D125+D126</f>
        <v>20571600.510000002</v>
      </c>
      <c r="E127" s="37">
        <f>E124+E125+E126</f>
        <v>19857610</v>
      </c>
      <c r="F127" s="37">
        <f>F124+F125+F126</f>
        <v>19857610</v>
      </c>
      <c r="G127" s="69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</row>
    <row r="128" spans="1:36" ht="25.5" customHeight="1">
      <c r="A128" s="75" t="s">
        <v>69</v>
      </c>
      <c r="B128" s="75" t="s">
        <v>71</v>
      </c>
      <c r="C128" s="5" t="s">
        <v>3</v>
      </c>
      <c r="D128" s="45">
        <v>1025472</v>
      </c>
      <c r="E128" s="46">
        <v>1025472</v>
      </c>
      <c r="F128" s="46">
        <v>1025472</v>
      </c>
      <c r="G128" s="75" t="s">
        <v>70</v>
      </c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</row>
    <row r="129" spans="1:36" ht="22.5" customHeight="1">
      <c r="A129" s="76"/>
      <c r="B129" s="76"/>
      <c r="C129" s="5" t="s">
        <v>4</v>
      </c>
      <c r="D129" s="48">
        <v>0</v>
      </c>
      <c r="E129" s="48">
        <v>0</v>
      </c>
      <c r="F129" s="55">
        <v>0</v>
      </c>
      <c r="G129" s="76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</row>
    <row r="130" spans="1:36" ht="33.75" customHeight="1">
      <c r="A130" s="76"/>
      <c r="B130" s="76"/>
      <c r="C130" s="5" t="s">
        <v>5</v>
      </c>
      <c r="D130" s="48">
        <v>0</v>
      </c>
      <c r="E130" s="48">
        <v>0</v>
      </c>
      <c r="F130" s="48">
        <v>0</v>
      </c>
      <c r="G130" s="76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</row>
    <row r="131" spans="1:36" ht="29.25" customHeight="1">
      <c r="A131" s="77"/>
      <c r="B131" s="77"/>
      <c r="C131" s="4" t="s">
        <v>7</v>
      </c>
      <c r="D131" s="54">
        <f>D128+D129+D130</f>
        <v>1025472</v>
      </c>
      <c r="E131" s="37">
        <f>E128+E129+E130</f>
        <v>1025472</v>
      </c>
      <c r="F131" s="37">
        <f>F128+F129+F130</f>
        <v>1025472</v>
      </c>
      <c r="G131" s="77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</row>
    <row r="132" spans="1:36" ht="25.5" customHeight="1">
      <c r="A132" s="75" t="s">
        <v>46</v>
      </c>
      <c r="B132" s="75" t="s">
        <v>71</v>
      </c>
      <c r="C132" s="5" t="s">
        <v>3</v>
      </c>
      <c r="D132" s="48">
        <v>280800</v>
      </c>
      <c r="E132" s="48">
        <v>280800</v>
      </c>
      <c r="F132" s="48">
        <v>280800</v>
      </c>
      <c r="G132" s="67" t="s">
        <v>39</v>
      </c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</row>
    <row r="133" spans="1:36" ht="24" customHeight="1">
      <c r="A133" s="76"/>
      <c r="B133" s="76"/>
      <c r="C133" s="5" t="s">
        <v>4</v>
      </c>
      <c r="D133" s="48">
        <v>124200</v>
      </c>
      <c r="E133" s="48">
        <v>124200</v>
      </c>
      <c r="F133" s="48">
        <v>124200</v>
      </c>
      <c r="G133" s="68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</row>
    <row r="134" spans="1:36" ht="29.25" customHeight="1">
      <c r="A134" s="76"/>
      <c r="B134" s="76"/>
      <c r="C134" s="5" t="s">
        <v>5</v>
      </c>
      <c r="D134" s="48">
        <v>0</v>
      </c>
      <c r="E134" s="48">
        <v>0</v>
      </c>
      <c r="F134" s="48">
        <v>0</v>
      </c>
      <c r="G134" s="68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</row>
    <row r="135" spans="1:36" ht="29.25" customHeight="1">
      <c r="A135" s="77"/>
      <c r="B135" s="77"/>
      <c r="C135" s="4" t="s">
        <v>7</v>
      </c>
      <c r="D135" s="37">
        <f>D132+D133+D134</f>
        <v>405000</v>
      </c>
      <c r="E135" s="37">
        <f>E132+E133+E134</f>
        <v>405000</v>
      </c>
      <c r="F135" s="37">
        <f>F132+F133+F134</f>
        <v>405000</v>
      </c>
      <c r="G135" s="69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</row>
    <row r="136" spans="1:36" ht="29.25" customHeight="1">
      <c r="A136" s="75" t="s">
        <v>116</v>
      </c>
      <c r="B136" s="66" t="s">
        <v>12</v>
      </c>
      <c r="C136" s="5" t="s">
        <v>3</v>
      </c>
      <c r="D136" s="123">
        <v>35545</v>
      </c>
      <c r="E136" s="49">
        <v>35545</v>
      </c>
      <c r="F136" s="49">
        <v>35545</v>
      </c>
      <c r="G136" s="67" t="s">
        <v>54</v>
      </c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</row>
    <row r="137" spans="1:36" ht="29.25" customHeight="1">
      <c r="A137" s="76"/>
      <c r="B137" s="66"/>
      <c r="C137" s="5" t="s">
        <v>4</v>
      </c>
      <c r="D137" s="48">
        <v>0</v>
      </c>
      <c r="E137" s="48">
        <v>0</v>
      </c>
      <c r="F137" s="48">
        <v>0</v>
      </c>
      <c r="G137" s="68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</row>
    <row r="138" spans="1:36" ht="29.25" customHeight="1">
      <c r="A138" s="76"/>
      <c r="B138" s="66"/>
      <c r="C138" s="5" t="s">
        <v>5</v>
      </c>
      <c r="D138" s="48">
        <v>0</v>
      </c>
      <c r="E138" s="48">
        <v>0</v>
      </c>
      <c r="F138" s="48">
        <v>0</v>
      </c>
      <c r="G138" s="68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</row>
    <row r="139" spans="1:36" ht="29.25" customHeight="1">
      <c r="A139" s="77"/>
      <c r="B139" s="66"/>
      <c r="C139" s="4" t="s">
        <v>7</v>
      </c>
      <c r="D139" s="37">
        <f>D136+D137+D138</f>
        <v>35545</v>
      </c>
      <c r="E139" s="37">
        <f>E136+E137+E138</f>
        <v>35545</v>
      </c>
      <c r="F139" s="37">
        <f>F136+F137+F138</f>
        <v>35545</v>
      </c>
      <c r="G139" s="69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</row>
    <row r="140" spans="1:36" ht="21" customHeight="1">
      <c r="A140" s="75" t="s">
        <v>28</v>
      </c>
      <c r="B140" s="66" t="s">
        <v>12</v>
      </c>
      <c r="C140" s="5" t="s">
        <v>3</v>
      </c>
      <c r="D140" s="48">
        <v>0</v>
      </c>
      <c r="E140" s="48">
        <v>0</v>
      </c>
      <c r="F140" s="48">
        <v>0</v>
      </c>
      <c r="G140" s="67" t="s">
        <v>55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</row>
    <row r="141" spans="1:36" ht="24.75" customHeight="1">
      <c r="A141" s="76"/>
      <c r="B141" s="66"/>
      <c r="C141" s="5" t="s">
        <v>4</v>
      </c>
      <c r="D141" s="48">
        <v>0</v>
      </c>
      <c r="E141" s="48">
        <v>0</v>
      </c>
      <c r="F141" s="48">
        <v>0</v>
      </c>
      <c r="G141" s="68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</row>
    <row r="142" spans="1:36" ht="29.25" customHeight="1">
      <c r="A142" s="76"/>
      <c r="B142" s="66"/>
      <c r="C142" s="5" t="s">
        <v>5</v>
      </c>
      <c r="D142" s="48">
        <v>0</v>
      </c>
      <c r="E142" s="48">
        <v>0</v>
      </c>
      <c r="F142" s="48">
        <v>0</v>
      </c>
      <c r="G142" s="68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</row>
    <row r="143" spans="1:36" ht="29.25" customHeight="1">
      <c r="A143" s="77"/>
      <c r="B143" s="66"/>
      <c r="C143" s="4" t="s">
        <v>7</v>
      </c>
      <c r="D143" s="37">
        <f>D140+D141+D142</f>
        <v>0</v>
      </c>
      <c r="E143" s="37">
        <f>E140+E141+E142</f>
        <v>0</v>
      </c>
      <c r="F143" s="37">
        <f>F140+F141+F142</f>
        <v>0</v>
      </c>
      <c r="G143" s="69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</row>
    <row r="144" spans="1:36" ht="24" customHeight="1">
      <c r="A144" s="75" t="s">
        <v>78</v>
      </c>
      <c r="B144" s="66" t="s">
        <v>12</v>
      </c>
      <c r="C144" s="30" t="s">
        <v>3</v>
      </c>
      <c r="D144" s="48">
        <v>0</v>
      </c>
      <c r="E144" s="48">
        <v>0</v>
      </c>
      <c r="F144" s="48">
        <v>0</v>
      </c>
      <c r="G144" s="82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</row>
    <row r="145" spans="1:36" ht="21.75" customHeight="1">
      <c r="A145" s="76"/>
      <c r="B145" s="66"/>
      <c r="C145" s="30" t="s">
        <v>4</v>
      </c>
      <c r="D145" s="49">
        <v>33600</v>
      </c>
      <c r="E145" s="49">
        <v>33600</v>
      </c>
      <c r="F145" s="49">
        <v>33600</v>
      </c>
      <c r="G145" s="8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</row>
    <row r="146" spans="1:36" ht="29.25" customHeight="1">
      <c r="A146" s="76"/>
      <c r="B146" s="66"/>
      <c r="C146" s="30" t="s">
        <v>5</v>
      </c>
      <c r="D146" s="48">
        <v>0</v>
      </c>
      <c r="E146" s="48">
        <v>0</v>
      </c>
      <c r="F146" s="48">
        <v>0</v>
      </c>
      <c r="G146" s="8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</row>
    <row r="147" spans="1:36" ht="29.25" customHeight="1">
      <c r="A147" s="77"/>
      <c r="B147" s="66"/>
      <c r="C147" s="4" t="s">
        <v>7</v>
      </c>
      <c r="D147" s="37">
        <f>D144+D145+D146</f>
        <v>33600</v>
      </c>
      <c r="E147" s="37">
        <f t="shared" ref="E147:F147" si="14">E144+E145+E146</f>
        <v>33600</v>
      </c>
      <c r="F147" s="37">
        <f t="shared" si="14"/>
        <v>33600</v>
      </c>
      <c r="G147" s="84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</row>
    <row r="148" spans="1:36" ht="24.75" customHeight="1">
      <c r="A148" s="75" t="s">
        <v>117</v>
      </c>
      <c r="B148" s="66" t="s">
        <v>12</v>
      </c>
      <c r="C148" s="5" t="s">
        <v>3</v>
      </c>
      <c r="D148" s="48">
        <v>0</v>
      </c>
      <c r="E148" s="48">
        <v>0</v>
      </c>
      <c r="F148" s="48">
        <v>0</v>
      </c>
      <c r="G148" s="67" t="s">
        <v>47</v>
      </c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</row>
    <row r="149" spans="1:36" ht="27" customHeight="1">
      <c r="A149" s="76"/>
      <c r="B149" s="66"/>
      <c r="C149" s="5" t="s">
        <v>4</v>
      </c>
      <c r="D149" s="49">
        <v>429259</v>
      </c>
      <c r="E149" s="49">
        <v>0</v>
      </c>
      <c r="F149" s="49">
        <v>0</v>
      </c>
      <c r="G149" s="68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</row>
    <row r="150" spans="1:36" ht="29.25" customHeight="1">
      <c r="A150" s="76"/>
      <c r="B150" s="66"/>
      <c r="C150" s="5" t="s">
        <v>5</v>
      </c>
      <c r="D150" s="48">
        <v>0</v>
      </c>
      <c r="E150" s="48">
        <v>0</v>
      </c>
      <c r="F150" s="48">
        <v>0</v>
      </c>
      <c r="G150" s="68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</row>
    <row r="151" spans="1:36" ht="29.25" customHeight="1">
      <c r="A151" s="77"/>
      <c r="B151" s="66"/>
      <c r="C151" s="4" t="s">
        <v>7</v>
      </c>
      <c r="D151" s="37">
        <f>D148+D149+D150</f>
        <v>429259</v>
      </c>
      <c r="E151" s="37">
        <f>E148+E149+E150</f>
        <v>0</v>
      </c>
      <c r="F151" s="37">
        <f>F148+F149+F150</f>
        <v>0</v>
      </c>
      <c r="G151" s="69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</row>
    <row r="152" spans="1:36" ht="25.5" customHeight="1">
      <c r="A152" s="75" t="s">
        <v>67</v>
      </c>
      <c r="B152" s="75" t="s">
        <v>71</v>
      </c>
      <c r="C152" s="5" t="s">
        <v>3</v>
      </c>
      <c r="D152" s="49">
        <v>8400</v>
      </c>
      <c r="E152" s="49">
        <v>8400</v>
      </c>
      <c r="F152" s="49">
        <v>8400</v>
      </c>
      <c r="G152" s="75" t="s">
        <v>68</v>
      </c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</row>
    <row r="153" spans="1:36" ht="23.25" customHeight="1">
      <c r="A153" s="76"/>
      <c r="B153" s="76"/>
      <c r="C153" s="5" t="s">
        <v>4</v>
      </c>
      <c r="D153" s="48">
        <v>0</v>
      </c>
      <c r="E153" s="48">
        <v>0</v>
      </c>
      <c r="F153" s="48">
        <v>0</v>
      </c>
      <c r="G153" s="76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</row>
    <row r="154" spans="1:36" ht="29.25" customHeight="1">
      <c r="A154" s="76"/>
      <c r="B154" s="76"/>
      <c r="C154" s="5" t="s">
        <v>5</v>
      </c>
      <c r="D154" s="48">
        <v>0</v>
      </c>
      <c r="E154" s="48">
        <v>0</v>
      </c>
      <c r="F154" s="48">
        <v>0</v>
      </c>
      <c r="G154" s="76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</row>
    <row r="155" spans="1:36" ht="29.25" customHeight="1">
      <c r="A155" s="77"/>
      <c r="B155" s="77"/>
      <c r="C155" s="4" t="s">
        <v>7</v>
      </c>
      <c r="D155" s="37">
        <f>D152+D153+D154</f>
        <v>8400</v>
      </c>
      <c r="E155" s="37">
        <f>E152+E153+E154</f>
        <v>8400</v>
      </c>
      <c r="F155" s="37">
        <f>F152+F153+F154</f>
        <v>8400</v>
      </c>
      <c r="G155" s="77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</row>
    <row r="156" spans="1:36" ht="29.25" customHeight="1">
      <c r="A156" s="75" t="s">
        <v>84</v>
      </c>
      <c r="B156" s="75" t="s">
        <v>71</v>
      </c>
      <c r="C156" s="5" t="s">
        <v>3</v>
      </c>
      <c r="D156" s="48">
        <v>0</v>
      </c>
      <c r="E156" s="48">
        <v>0</v>
      </c>
      <c r="F156" s="48">
        <v>0</v>
      </c>
      <c r="G156" s="102" t="s">
        <v>90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</row>
    <row r="157" spans="1:36" ht="29.25" customHeight="1">
      <c r="A157" s="76"/>
      <c r="B157" s="76"/>
      <c r="C157" s="5" t="s">
        <v>4</v>
      </c>
      <c r="D157" s="46">
        <v>10125745</v>
      </c>
      <c r="E157" s="46">
        <v>9098110</v>
      </c>
      <c r="F157" s="46">
        <v>9098110</v>
      </c>
      <c r="G157" s="10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</row>
    <row r="158" spans="1:36" ht="46.5" customHeight="1">
      <c r="A158" s="76"/>
      <c r="B158" s="76"/>
      <c r="C158" s="5" t="s">
        <v>5</v>
      </c>
      <c r="D158" s="48">
        <v>0</v>
      </c>
      <c r="E158" s="48">
        <v>0</v>
      </c>
      <c r="F158" s="48">
        <v>0</v>
      </c>
      <c r="G158" s="10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</row>
    <row r="159" spans="1:36" ht="63.75" customHeight="1">
      <c r="A159" s="77"/>
      <c r="B159" s="77"/>
      <c r="C159" s="26" t="s">
        <v>6</v>
      </c>
      <c r="D159" s="54">
        <f>D156+D157+D158</f>
        <v>10125745</v>
      </c>
      <c r="E159" s="37">
        <f>E156+E157+E158</f>
        <v>9098110</v>
      </c>
      <c r="F159" s="37">
        <f>F156+F157+F158</f>
        <v>9098110</v>
      </c>
      <c r="G159" s="104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</row>
    <row r="160" spans="1:36" ht="21.75" customHeight="1">
      <c r="A160" s="75" t="s">
        <v>118</v>
      </c>
      <c r="B160" s="75" t="s">
        <v>71</v>
      </c>
      <c r="C160" s="36" t="s">
        <v>3</v>
      </c>
      <c r="D160" s="48">
        <v>0</v>
      </c>
      <c r="E160" s="48">
        <v>4911766</v>
      </c>
      <c r="F160" s="48">
        <v>0</v>
      </c>
      <c r="G160" s="105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</row>
    <row r="161" spans="1:36" ht="18.75" customHeight="1">
      <c r="A161" s="76"/>
      <c r="B161" s="76"/>
      <c r="C161" s="36" t="s">
        <v>4</v>
      </c>
      <c r="D161" s="48">
        <v>0</v>
      </c>
      <c r="E161" s="48">
        <v>49118</v>
      </c>
      <c r="F161" s="48">
        <v>0</v>
      </c>
      <c r="G161" s="106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</row>
    <row r="162" spans="1:36" ht="18" customHeight="1">
      <c r="A162" s="76"/>
      <c r="B162" s="76"/>
      <c r="C162" s="36" t="s">
        <v>5</v>
      </c>
      <c r="D162" s="48">
        <v>0</v>
      </c>
      <c r="E162" s="48">
        <v>0</v>
      </c>
      <c r="F162" s="48">
        <v>0</v>
      </c>
      <c r="G162" s="106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</row>
    <row r="163" spans="1:36" ht="42" customHeight="1">
      <c r="A163" s="77"/>
      <c r="B163" s="77"/>
      <c r="C163" s="26" t="s">
        <v>6</v>
      </c>
      <c r="D163" s="37">
        <f>D160+D161+D162</f>
        <v>0</v>
      </c>
      <c r="E163" s="54">
        <f t="shared" ref="E163:F163" si="15">E160+E161+E162</f>
        <v>4960884</v>
      </c>
      <c r="F163" s="37">
        <f t="shared" si="15"/>
        <v>0</v>
      </c>
      <c r="G163" s="107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</row>
    <row r="164" spans="1:36" ht="21.75" customHeight="1">
      <c r="A164" s="75" t="s">
        <v>121</v>
      </c>
      <c r="B164" s="75" t="s">
        <v>71</v>
      </c>
      <c r="C164" s="36" t="s">
        <v>3</v>
      </c>
      <c r="D164" s="48">
        <v>10040346.960000001</v>
      </c>
      <c r="E164" s="48">
        <v>0</v>
      </c>
      <c r="F164" s="48">
        <v>0</v>
      </c>
      <c r="G164" s="105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</row>
    <row r="165" spans="1:36" ht="22.5" customHeight="1">
      <c r="A165" s="76"/>
      <c r="B165" s="76"/>
      <c r="C165" s="36" t="s">
        <v>4</v>
      </c>
      <c r="D165" s="48">
        <v>702824.29</v>
      </c>
      <c r="E165" s="48">
        <v>0</v>
      </c>
      <c r="F165" s="48">
        <v>0</v>
      </c>
      <c r="G165" s="106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</row>
    <row r="166" spans="1:36" ht="30.75" customHeight="1">
      <c r="A166" s="76"/>
      <c r="B166" s="76"/>
      <c r="C166" s="36" t="s">
        <v>5</v>
      </c>
      <c r="D166" s="48">
        <v>0</v>
      </c>
      <c r="E166" s="48">
        <v>0</v>
      </c>
      <c r="F166" s="48">
        <v>0</v>
      </c>
      <c r="G166" s="106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</row>
    <row r="167" spans="1:36" ht="37.5" customHeight="1">
      <c r="A167" s="77"/>
      <c r="B167" s="77"/>
      <c r="C167" s="26" t="s">
        <v>6</v>
      </c>
      <c r="D167" s="54">
        <f>D164+D165+D166</f>
        <v>10743171.25</v>
      </c>
      <c r="E167" s="37">
        <f t="shared" ref="E167:F167" si="16">E164+E165+E166</f>
        <v>0</v>
      </c>
      <c r="F167" s="37">
        <f t="shared" si="16"/>
        <v>0</v>
      </c>
      <c r="G167" s="107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</row>
    <row r="168" spans="1:36" ht="26.25" customHeight="1">
      <c r="A168" s="75" t="s">
        <v>120</v>
      </c>
      <c r="B168" s="75" t="s">
        <v>71</v>
      </c>
      <c r="C168" s="65" t="s">
        <v>3</v>
      </c>
      <c r="D168" s="48">
        <v>2047099</v>
      </c>
      <c r="E168" s="48">
        <v>2047099</v>
      </c>
      <c r="F168" s="48">
        <v>2293774</v>
      </c>
      <c r="G168" s="105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</row>
    <row r="169" spans="1:36" ht="28.5" customHeight="1">
      <c r="A169" s="76"/>
      <c r="B169" s="76"/>
      <c r="C169" s="65" t="s">
        <v>4</v>
      </c>
      <c r="D169" s="48">
        <v>143296.93</v>
      </c>
      <c r="E169" s="48">
        <v>143296.93</v>
      </c>
      <c r="F169" s="48">
        <v>160564.18</v>
      </c>
      <c r="G169" s="106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</row>
    <row r="170" spans="1:36" ht="22.5" customHeight="1">
      <c r="A170" s="76"/>
      <c r="B170" s="76"/>
      <c r="C170" s="65" t="s">
        <v>5</v>
      </c>
      <c r="D170" s="48">
        <v>0</v>
      </c>
      <c r="E170" s="48">
        <v>0</v>
      </c>
      <c r="F170" s="48">
        <v>0</v>
      </c>
      <c r="G170" s="106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</row>
    <row r="171" spans="1:36" ht="30.75" customHeight="1">
      <c r="A171" s="77"/>
      <c r="B171" s="77"/>
      <c r="C171" s="26" t="s">
        <v>6</v>
      </c>
      <c r="D171" s="54">
        <f>D168+D169</f>
        <v>2190395.9300000002</v>
      </c>
      <c r="E171" s="54">
        <f t="shared" ref="E171:F171" si="17">E168+E169</f>
        <v>2190395.9300000002</v>
      </c>
      <c r="F171" s="54">
        <f t="shared" si="17"/>
        <v>2454338.1800000002</v>
      </c>
      <c r="G171" s="107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</row>
    <row r="172" spans="1:36" s="12" customFormat="1" ht="18.75" customHeight="1">
      <c r="A172" s="92" t="s">
        <v>107</v>
      </c>
      <c r="B172" s="90" t="s">
        <v>12</v>
      </c>
      <c r="C172" s="11" t="s">
        <v>3</v>
      </c>
      <c r="D172" s="52">
        <f t="shared" ref="D172:F174" si="18">D176+D180+D184+D188+D192+D196</f>
        <v>6478416</v>
      </c>
      <c r="E172" s="52">
        <f t="shared" si="18"/>
        <v>6323808</v>
      </c>
      <c r="F172" s="52">
        <f t="shared" si="18"/>
        <v>6794008</v>
      </c>
      <c r="G172" s="74"/>
    </row>
    <row r="173" spans="1:36" s="12" customFormat="1" ht="18" customHeight="1">
      <c r="A173" s="93"/>
      <c r="B173" s="90"/>
      <c r="C173" s="11" t="s">
        <v>4</v>
      </c>
      <c r="D173" s="52">
        <f>D177+D181+D185+D189+D193+D197</f>
        <v>1852702.78</v>
      </c>
      <c r="E173" s="52">
        <f t="shared" ref="E173:F173" si="19">E177+E181+E185+E189+E193+E197</f>
        <v>1864035.8</v>
      </c>
      <c r="F173" s="52">
        <f t="shared" si="19"/>
        <v>1868529.68</v>
      </c>
      <c r="G173" s="74"/>
    </row>
    <row r="174" spans="1:36" s="12" customFormat="1" ht="31.5" customHeight="1">
      <c r="A174" s="93"/>
      <c r="B174" s="90"/>
      <c r="C174" s="11" t="s">
        <v>5</v>
      </c>
      <c r="D174" s="52">
        <f t="shared" si="18"/>
        <v>0</v>
      </c>
      <c r="E174" s="52">
        <f t="shared" si="18"/>
        <v>0</v>
      </c>
      <c r="F174" s="52">
        <f t="shared" si="18"/>
        <v>0</v>
      </c>
      <c r="G174" s="74"/>
    </row>
    <row r="175" spans="1:36" s="12" customFormat="1" ht="29.25" customHeight="1">
      <c r="A175" s="94"/>
      <c r="B175" s="90"/>
      <c r="C175" s="13" t="s">
        <v>7</v>
      </c>
      <c r="D175" s="47">
        <f>D172+D173+D174</f>
        <v>8331118.7800000003</v>
      </c>
      <c r="E175" s="47">
        <f>E172+E173+E174</f>
        <v>8187843.7999999998</v>
      </c>
      <c r="F175" s="47">
        <f>F172+F173+F174</f>
        <v>8662537.6799999997</v>
      </c>
      <c r="G175" s="74"/>
    </row>
    <row r="176" spans="1:36" ht="18.75" customHeight="1">
      <c r="A176" s="75" t="s">
        <v>48</v>
      </c>
      <c r="B176" s="66" t="s">
        <v>12</v>
      </c>
      <c r="C176" s="5" t="s">
        <v>3</v>
      </c>
      <c r="D176" s="48">
        <v>0</v>
      </c>
      <c r="E176" s="48">
        <v>0</v>
      </c>
      <c r="F176" s="48">
        <v>0</v>
      </c>
      <c r="G176" s="73" t="s">
        <v>29</v>
      </c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</row>
    <row r="177" spans="1:36" ht="15.75" customHeight="1">
      <c r="A177" s="76"/>
      <c r="B177" s="66"/>
      <c r="C177" s="5" t="s">
        <v>4</v>
      </c>
      <c r="D177" s="46">
        <v>959617</v>
      </c>
      <c r="E177" s="46">
        <v>959617</v>
      </c>
      <c r="F177" s="46">
        <v>959617</v>
      </c>
      <c r="G177" s="7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</row>
    <row r="178" spans="1:36" ht="32.25" customHeight="1">
      <c r="A178" s="76"/>
      <c r="B178" s="66"/>
      <c r="C178" s="5" t="s">
        <v>5</v>
      </c>
      <c r="D178" s="48">
        <v>0</v>
      </c>
      <c r="E178" s="48">
        <v>0</v>
      </c>
      <c r="F178" s="48">
        <v>0</v>
      </c>
      <c r="G178" s="7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</row>
    <row r="179" spans="1:36" ht="29.25" customHeight="1">
      <c r="A179" s="77"/>
      <c r="B179" s="66"/>
      <c r="C179" s="4" t="s">
        <v>7</v>
      </c>
      <c r="D179" s="37">
        <f>D176+D177+D178</f>
        <v>959617</v>
      </c>
      <c r="E179" s="37">
        <f>E176+E177+E178</f>
        <v>959617</v>
      </c>
      <c r="F179" s="37">
        <f>F176+F177+F178</f>
        <v>959617</v>
      </c>
      <c r="G179" s="7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</row>
    <row r="180" spans="1:36" ht="22.5" customHeight="1">
      <c r="A180" s="75" t="s">
        <v>26</v>
      </c>
      <c r="B180" s="66" t="s">
        <v>12</v>
      </c>
      <c r="C180" s="5" t="s">
        <v>3</v>
      </c>
      <c r="D180" s="50">
        <v>54000</v>
      </c>
      <c r="E180" s="50">
        <v>81000</v>
      </c>
      <c r="F180" s="50">
        <v>81000</v>
      </c>
      <c r="G180" s="67" t="s">
        <v>32</v>
      </c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24" customHeight="1">
      <c r="A181" s="76"/>
      <c r="B181" s="66"/>
      <c r="C181" s="5" t="s">
        <v>4</v>
      </c>
      <c r="D181" s="48">
        <v>0</v>
      </c>
      <c r="E181" s="48">
        <v>0</v>
      </c>
      <c r="F181" s="48">
        <v>0</v>
      </c>
      <c r="G181" s="68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</row>
    <row r="182" spans="1:36" ht="33" customHeight="1">
      <c r="A182" s="76"/>
      <c r="B182" s="66"/>
      <c r="C182" s="5" t="s">
        <v>5</v>
      </c>
      <c r="D182" s="48">
        <v>0</v>
      </c>
      <c r="E182" s="48">
        <v>0</v>
      </c>
      <c r="F182" s="48">
        <v>0</v>
      </c>
      <c r="G182" s="68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</row>
    <row r="183" spans="1:36" ht="29.25" customHeight="1">
      <c r="A183" s="77"/>
      <c r="B183" s="66"/>
      <c r="C183" s="4" t="s">
        <v>7</v>
      </c>
      <c r="D183" s="37">
        <f>D180+D181+D182</f>
        <v>54000</v>
      </c>
      <c r="E183" s="37">
        <f>E180+E181+E182</f>
        <v>81000</v>
      </c>
      <c r="F183" s="37">
        <f>F180+F181+F182</f>
        <v>81000</v>
      </c>
      <c r="G183" s="69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</row>
    <row r="184" spans="1:36" ht="26.25" customHeight="1">
      <c r="A184" s="75" t="s">
        <v>27</v>
      </c>
      <c r="B184" s="66" t="s">
        <v>12</v>
      </c>
      <c r="C184" s="5" t="s">
        <v>3</v>
      </c>
      <c r="D184" s="51">
        <v>4190634</v>
      </c>
      <c r="E184" s="46">
        <v>5012622</v>
      </c>
      <c r="F184" s="46">
        <v>5482822</v>
      </c>
      <c r="G184" s="67" t="s">
        <v>15</v>
      </c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</row>
    <row r="185" spans="1:36" ht="22.5" customHeight="1">
      <c r="A185" s="76"/>
      <c r="B185" s="66"/>
      <c r="C185" s="5" t="s">
        <v>4</v>
      </c>
      <c r="D185" s="55">
        <v>671766</v>
      </c>
      <c r="E185" s="55">
        <v>678778</v>
      </c>
      <c r="F185" s="55">
        <v>678778</v>
      </c>
      <c r="G185" s="68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</row>
    <row r="186" spans="1:36" ht="35.25" customHeight="1">
      <c r="A186" s="76"/>
      <c r="B186" s="66"/>
      <c r="C186" s="5" t="s">
        <v>5</v>
      </c>
      <c r="D186" s="55">
        <v>0</v>
      </c>
      <c r="E186" s="55">
        <v>0</v>
      </c>
      <c r="F186" s="55">
        <v>0</v>
      </c>
      <c r="G186" s="68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</row>
    <row r="187" spans="1:36" ht="29.25" customHeight="1">
      <c r="A187" s="77"/>
      <c r="B187" s="66"/>
      <c r="C187" s="4" t="s">
        <v>7</v>
      </c>
      <c r="D187" s="54">
        <f>D184+D185+D186</f>
        <v>4862400</v>
      </c>
      <c r="E187" s="54">
        <f>E184+E185+E186</f>
        <v>5691400</v>
      </c>
      <c r="F187" s="54">
        <f>F184+F185+F186</f>
        <v>6161600</v>
      </c>
      <c r="G187" s="69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</row>
    <row r="188" spans="1:36" ht="20.25" customHeight="1">
      <c r="A188" s="75" t="s">
        <v>25</v>
      </c>
      <c r="B188" s="66" t="s">
        <v>12</v>
      </c>
      <c r="C188" s="5" t="s">
        <v>3</v>
      </c>
      <c r="D188" s="46">
        <v>2007192</v>
      </c>
      <c r="E188" s="46">
        <v>1003596</v>
      </c>
      <c r="F188" s="46">
        <v>1003596</v>
      </c>
      <c r="G188" s="67" t="s">
        <v>31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</row>
    <row r="189" spans="1:36" ht="18.75" customHeight="1">
      <c r="A189" s="76"/>
      <c r="B189" s="66"/>
      <c r="C189" s="5" t="s">
        <v>4</v>
      </c>
      <c r="D189" s="48">
        <v>0</v>
      </c>
      <c r="E189" s="48">
        <v>0</v>
      </c>
      <c r="F189" s="48">
        <v>0</v>
      </c>
      <c r="G189" s="68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</row>
    <row r="190" spans="1:36" ht="34.5" customHeight="1">
      <c r="A190" s="76"/>
      <c r="B190" s="66"/>
      <c r="C190" s="5" t="s">
        <v>5</v>
      </c>
      <c r="D190" s="48">
        <v>0</v>
      </c>
      <c r="E190" s="48">
        <v>0</v>
      </c>
      <c r="F190" s="48">
        <v>0</v>
      </c>
      <c r="G190" s="68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</row>
    <row r="191" spans="1:36" ht="31.5" customHeight="1">
      <c r="A191" s="77"/>
      <c r="B191" s="66"/>
      <c r="C191" s="4" t="s">
        <v>7</v>
      </c>
      <c r="D191" s="37">
        <f>D188+D189+D190</f>
        <v>2007192</v>
      </c>
      <c r="E191" s="37">
        <f>E188+E189+E190</f>
        <v>1003596</v>
      </c>
      <c r="F191" s="37">
        <f>F188+F189+F190</f>
        <v>1003596</v>
      </c>
      <c r="G191" s="69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</row>
    <row r="192" spans="1:36" ht="26.25" customHeight="1">
      <c r="A192" s="75" t="s">
        <v>49</v>
      </c>
      <c r="B192" s="66" t="s">
        <v>12</v>
      </c>
      <c r="C192" s="5" t="s">
        <v>3</v>
      </c>
      <c r="D192" s="48">
        <v>0</v>
      </c>
      <c r="E192" s="48">
        <v>0</v>
      </c>
      <c r="F192" s="48">
        <v>0</v>
      </c>
      <c r="G192" s="67" t="s">
        <v>29</v>
      </c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36" ht="24" customHeight="1">
      <c r="A193" s="76"/>
      <c r="B193" s="66"/>
      <c r="C193" s="5" t="s">
        <v>4</v>
      </c>
      <c r="D193" s="46">
        <v>108024.78</v>
      </c>
      <c r="E193" s="46">
        <v>112345.8</v>
      </c>
      <c r="F193" s="46">
        <v>116839.67999999999</v>
      </c>
      <c r="G193" s="68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</row>
    <row r="194" spans="1:36" ht="36" customHeight="1">
      <c r="A194" s="76"/>
      <c r="B194" s="66"/>
      <c r="C194" s="5" t="s">
        <v>5</v>
      </c>
      <c r="D194" s="48">
        <v>0</v>
      </c>
      <c r="E194" s="48">
        <v>0</v>
      </c>
      <c r="F194" s="48">
        <v>0</v>
      </c>
      <c r="G194" s="68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</row>
    <row r="195" spans="1:36" ht="34.5" customHeight="1">
      <c r="A195" s="77"/>
      <c r="B195" s="66"/>
      <c r="C195" s="15" t="s">
        <v>7</v>
      </c>
      <c r="D195" s="59">
        <f>D192+D193+D194</f>
        <v>108024.78</v>
      </c>
      <c r="E195" s="59">
        <f>E192+E193+E194</f>
        <v>112345.8</v>
      </c>
      <c r="F195" s="59">
        <f>F192+F193+F194</f>
        <v>116839.67999999999</v>
      </c>
      <c r="G195" s="69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</row>
    <row r="196" spans="1:36" ht="17.25" customHeight="1">
      <c r="A196" s="75" t="s">
        <v>50</v>
      </c>
      <c r="B196" s="66" t="s">
        <v>12</v>
      </c>
      <c r="C196" s="5" t="s">
        <v>3</v>
      </c>
      <c r="D196" s="48">
        <v>226590</v>
      </c>
      <c r="E196" s="48">
        <v>226590</v>
      </c>
      <c r="F196" s="48">
        <v>226590</v>
      </c>
      <c r="G196" s="67" t="s">
        <v>30</v>
      </c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</row>
    <row r="197" spans="1:36" ht="15" customHeight="1">
      <c r="A197" s="76"/>
      <c r="B197" s="66"/>
      <c r="C197" s="5" t="s">
        <v>4</v>
      </c>
      <c r="D197" s="48">
        <v>113295</v>
      </c>
      <c r="E197" s="48">
        <v>113295</v>
      </c>
      <c r="F197" s="48">
        <v>113295</v>
      </c>
      <c r="G197" s="68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</row>
    <row r="198" spans="1:36" ht="32.25" customHeight="1">
      <c r="A198" s="76"/>
      <c r="B198" s="66"/>
      <c r="C198" s="5" t="s">
        <v>5</v>
      </c>
      <c r="D198" s="48">
        <v>0</v>
      </c>
      <c r="E198" s="48">
        <v>0</v>
      </c>
      <c r="F198" s="48">
        <v>0</v>
      </c>
      <c r="G198" s="68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</row>
    <row r="199" spans="1:36" ht="29.25" customHeight="1">
      <c r="A199" s="77"/>
      <c r="B199" s="66"/>
      <c r="C199" s="15" t="s">
        <v>7</v>
      </c>
      <c r="D199" s="59">
        <f>D196+D197+D198</f>
        <v>339885</v>
      </c>
      <c r="E199" s="59">
        <f>E196+E197+E198</f>
        <v>339885</v>
      </c>
      <c r="F199" s="59">
        <f>F196+F197+F198</f>
        <v>339885</v>
      </c>
      <c r="G199" s="69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</row>
    <row r="200" spans="1:36" ht="22.5" customHeight="1">
      <c r="A200" s="78" t="s">
        <v>108</v>
      </c>
      <c r="B200" s="90" t="s">
        <v>12</v>
      </c>
      <c r="C200" s="11" t="s">
        <v>3</v>
      </c>
      <c r="D200" s="52">
        <f>D204+D212+D208</f>
        <v>600000</v>
      </c>
      <c r="E200" s="52">
        <f t="shared" ref="E200:F200" si="20">E204+E212+E208</f>
        <v>4316343</v>
      </c>
      <c r="F200" s="52">
        <f t="shared" si="20"/>
        <v>1000000</v>
      </c>
      <c r="G200" s="74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</row>
    <row r="201" spans="1:36" ht="21.75" customHeight="1">
      <c r="A201" s="79"/>
      <c r="B201" s="90"/>
      <c r="C201" s="11" t="s">
        <v>4</v>
      </c>
      <c r="D201" s="52">
        <f>D205+D213+D209</f>
        <v>9962257</v>
      </c>
      <c r="E201" s="52">
        <f t="shared" ref="E201:F201" si="21">E205+E213+E209</f>
        <v>9553057</v>
      </c>
      <c r="F201" s="52">
        <f t="shared" si="21"/>
        <v>9317400</v>
      </c>
      <c r="G201" s="74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</row>
    <row r="202" spans="1:36" ht="33" customHeight="1">
      <c r="A202" s="79"/>
      <c r="B202" s="90"/>
      <c r="C202" s="11" t="s">
        <v>5</v>
      </c>
      <c r="D202" s="52">
        <f>D206+D214+D210</f>
        <v>0</v>
      </c>
      <c r="E202" s="52">
        <f t="shared" ref="E202:F202" si="22">E206+E214+E210</f>
        <v>0</v>
      </c>
      <c r="F202" s="52">
        <f t="shared" si="22"/>
        <v>0</v>
      </c>
      <c r="G202" s="74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</row>
    <row r="203" spans="1:36" ht="29.25" customHeight="1">
      <c r="A203" s="80"/>
      <c r="B203" s="90"/>
      <c r="C203" s="13" t="s">
        <v>7</v>
      </c>
      <c r="D203" s="47">
        <f>D200+D201+D202</f>
        <v>10562257</v>
      </c>
      <c r="E203" s="47">
        <f>E200+E201+E202</f>
        <v>13869400</v>
      </c>
      <c r="F203" s="47">
        <f>F200+F201+F202</f>
        <v>10317400</v>
      </c>
      <c r="G203" s="74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</row>
    <row r="204" spans="1:36" ht="23.25" customHeight="1">
      <c r="A204" s="75" t="s">
        <v>52</v>
      </c>
      <c r="B204" s="66" t="s">
        <v>91</v>
      </c>
      <c r="C204" s="5" t="s">
        <v>3</v>
      </c>
      <c r="D204" s="48">
        <v>0</v>
      </c>
      <c r="E204" s="48">
        <v>0</v>
      </c>
      <c r="F204" s="48">
        <v>0</v>
      </c>
      <c r="G204" s="73" t="s">
        <v>60</v>
      </c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</row>
    <row r="205" spans="1:36" ht="23.25" customHeight="1">
      <c r="A205" s="76"/>
      <c r="B205" s="66"/>
      <c r="C205" s="5" t="s">
        <v>4</v>
      </c>
      <c r="D205" s="46">
        <f>7902836+52000</f>
        <v>7954836</v>
      </c>
      <c r="E205" s="46">
        <v>7439000</v>
      </c>
      <c r="F205" s="46">
        <v>7439000</v>
      </c>
      <c r="G205" s="7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</row>
    <row r="206" spans="1:36" ht="35.25" customHeight="1">
      <c r="A206" s="76"/>
      <c r="B206" s="66"/>
      <c r="C206" s="5" t="s">
        <v>5</v>
      </c>
      <c r="D206" s="48">
        <v>0</v>
      </c>
      <c r="E206" s="48">
        <v>0</v>
      </c>
      <c r="F206" s="48">
        <v>0</v>
      </c>
      <c r="G206" s="7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</row>
    <row r="207" spans="1:36" ht="29.25" customHeight="1">
      <c r="A207" s="77"/>
      <c r="B207" s="66"/>
      <c r="C207" s="4" t="s">
        <v>7</v>
      </c>
      <c r="D207" s="54">
        <f>D204+D205+D206</f>
        <v>7954836</v>
      </c>
      <c r="E207" s="37">
        <f>E204+E205+E206</f>
        <v>7439000</v>
      </c>
      <c r="F207" s="37">
        <f>F204+F205+F206</f>
        <v>7439000</v>
      </c>
      <c r="G207" s="7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</row>
    <row r="208" spans="1:36" ht="29.25" customHeight="1">
      <c r="A208" s="75" t="s">
        <v>119</v>
      </c>
      <c r="B208" s="66" t="s">
        <v>91</v>
      </c>
      <c r="C208" s="33" t="s">
        <v>3</v>
      </c>
      <c r="D208" s="48">
        <v>600000</v>
      </c>
      <c r="E208" s="48">
        <v>4316343</v>
      </c>
      <c r="F208" s="48">
        <v>1000000</v>
      </c>
      <c r="G208" s="67" t="s">
        <v>93</v>
      </c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</row>
    <row r="209" spans="1:80" ht="29.25" customHeight="1">
      <c r="A209" s="76"/>
      <c r="B209" s="66"/>
      <c r="C209" s="33" t="s">
        <v>4</v>
      </c>
      <c r="D209" s="48">
        <v>45161</v>
      </c>
      <c r="E209" s="48">
        <v>306657</v>
      </c>
      <c r="F209" s="48">
        <v>71000</v>
      </c>
      <c r="G209" s="68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</row>
    <row r="210" spans="1:80" ht="29.25" customHeight="1">
      <c r="A210" s="76"/>
      <c r="B210" s="66"/>
      <c r="C210" s="33" t="s">
        <v>5</v>
      </c>
      <c r="D210" s="48">
        <v>0</v>
      </c>
      <c r="E210" s="48">
        <v>0</v>
      </c>
      <c r="F210" s="48">
        <v>0</v>
      </c>
      <c r="G210" s="68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</row>
    <row r="211" spans="1:80" ht="29.25" customHeight="1">
      <c r="A211" s="77"/>
      <c r="B211" s="66"/>
      <c r="C211" s="4" t="s">
        <v>7</v>
      </c>
      <c r="D211" s="37">
        <f>D208+D209+D210</f>
        <v>645161</v>
      </c>
      <c r="E211" s="37">
        <f>E208+E209+E210</f>
        <v>4623000</v>
      </c>
      <c r="F211" s="37">
        <f>F208+F209+F210</f>
        <v>1071000</v>
      </c>
      <c r="G211" s="69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</row>
    <row r="212" spans="1:80" ht="24" customHeight="1">
      <c r="A212" s="75" t="s">
        <v>53</v>
      </c>
      <c r="B212" s="66" t="s">
        <v>66</v>
      </c>
      <c r="C212" s="5" t="s">
        <v>3</v>
      </c>
      <c r="D212" s="48">
        <v>0</v>
      </c>
      <c r="E212" s="48">
        <v>0</v>
      </c>
      <c r="F212" s="48">
        <v>0</v>
      </c>
      <c r="G212" s="73" t="s">
        <v>61</v>
      </c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</row>
    <row r="213" spans="1:80" ht="23.25" customHeight="1">
      <c r="A213" s="76"/>
      <c r="B213" s="66"/>
      <c r="C213" s="5" t="s">
        <v>4</v>
      </c>
      <c r="D213" s="46">
        <f>1935760+26500</f>
        <v>1962260</v>
      </c>
      <c r="E213" s="46">
        <v>1807400</v>
      </c>
      <c r="F213" s="46">
        <v>1807400</v>
      </c>
      <c r="G213" s="7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</row>
    <row r="214" spans="1:80" ht="29.25" customHeight="1">
      <c r="A214" s="76"/>
      <c r="B214" s="66"/>
      <c r="C214" s="5" t="s">
        <v>5</v>
      </c>
      <c r="D214" s="48">
        <v>0</v>
      </c>
      <c r="E214" s="48">
        <v>0</v>
      </c>
      <c r="F214" s="48">
        <v>0</v>
      </c>
      <c r="G214" s="7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</row>
    <row r="215" spans="1:80" ht="29.25" customHeight="1">
      <c r="A215" s="77"/>
      <c r="B215" s="66"/>
      <c r="C215" s="4" t="s">
        <v>7</v>
      </c>
      <c r="D215" s="54">
        <f>D212+D213+D214</f>
        <v>1962260</v>
      </c>
      <c r="E215" s="37">
        <f>E212+E213+E214</f>
        <v>1807400</v>
      </c>
      <c r="F215" s="37">
        <f>F212+F213+F214</f>
        <v>1807400</v>
      </c>
      <c r="G215" s="7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</row>
    <row r="216" spans="1:80" s="16" customFormat="1" ht="21" customHeight="1">
      <c r="A216" s="119" t="s">
        <v>109</v>
      </c>
      <c r="B216" s="90"/>
      <c r="C216" s="11" t="s">
        <v>3</v>
      </c>
      <c r="D216" s="52">
        <f t="shared" ref="D216:F218" si="23">D220+D224</f>
        <v>0</v>
      </c>
      <c r="E216" s="52">
        <f t="shared" si="23"/>
        <v>0</v>
      </c>
      <c r="F216" s="52">
        <f t="shared" si="23"/>
        <v>0</v>
      </c>
      <c r="G216" s="74"/>
      <c r="H216" s="20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21"/>
      <c r="BE216" s="21"/>
      <c r="BF216" s="21"/>
      <c r="BG216" s="21"/>
      <c r="BH216" s="21"/>
      <c r="BI216" s="21"/>
      <c r="BJ216" s="21"/>
      <c r="BK216" s="21"/>
      <c r="BL216" s="21"/>
      <c r="BM216" s="21"/>
      <c r="BN216" s="21"/>
      <c r="BO216" s="21"/>
      <c r="BP216" s="21"/>
      <c r="BQ216" s="21"/>
      <c r="BR216" s="21"/>
      <c r="BS216" s="21"/>
      <c r="BT216" s="21"/>
      <c r="BU216" s="21"/>
      <c r="BV216" s="21"/>
      <c r="BW216" s="21"/>
      <c r="BX216" s="21"/>
      <c r="BY216" s="21"/>
      <c r="BZ216" s="21"/>
      <c r="CA216" s="21"/>
      <c r="CB216" s="21"/>
    </row>
    <row r="217" spans="1:80" s="16" customFormat="1" ht="19.5" customHeight="1">
      <c r="A217" s="119"/>
      <c r="B217" s="90"/>
      <c r="C217" s="11" t="s">
        <v>4</v>
      </c>
      <c r="D217" s="52">
        <f t="shared" si="23"/>
        <v>15045470.279999999</v>
      </c>
      <c r="E217" s="52">
        <f t="shared" si="23"/>
        <v>14611667</v>
      </c>
      <c r="F217" s="52">
        <f t="shared" si="23"/>
        <v>14611667</v>
      </c>
      <c r="G217" s="74"/>
      <c r="H217" s="20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21"/>
      <c r="BE217" s="21"/>
      <c r="BF217" s="21"/>
      <c r="BG217" s="21"/>
      <c r="BH217" s="21"/>
      <c r="BI217" s="21"/>
      <c r="BJ217" s="21"/>
      <c r="BK217" s="21"/>
      <c r="BL217" s="21"/>
      <c r="BM217" s="21"/>
      <c r="BN217" s="21"/>
      <c r="BO217" s="21"/>
      <c r="BP217" s="21"/>
      <c r="BQ217" s="21"/>
      <c r="BR217" s="21"/>
      <c r="BS217" s="21"/>
      <c r="BT217" s="21"/>
      <c r="BU217" s="21"/>
      <c r="BV217" s="21"/>
      <c r="BW217" s="21"/>
      <c r="BX217" s="21"/>
      <c r="BY217" s="21"/>
      <c r="BZ217" s="21"/>
      <c r="CA217" s="21"/>
      <c r="CB217" s="21"/>
    </row>
    <row r="218" spans="1:80" s="16" customFormat="1" ht="32.25" customHeight="1">
      <c r="A218" s="119"/>
      <c r="B218" s="90"/>
      <c r="C218" s="11" t="s">
        <v>5</v>
      </c>
      <c r="D218" s="52">
        <f t="shared" si="23"/>
        <v>0</v>
      </c>
      <c r="E218" s="52">
        <f t="shared" si="23"/>
        <v>0</v>
      </c>
      <c r="F218" s="52">
        <f t="shared" si="23"/>
        <v>0</v>
      </c>
      <c r="G218" s="74"/>
      <c r="H218" s="20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21"/>
      <c r="BE218" s="21"/>
      <c r="BF218" s="21"/>
      <c r="BG218" s="21"/>
      <c r="BH218" s="21"/>
      <c r="BI218" s="21"/>
      <c r="BJ218" s="21"/>
      <c r="BK218" s="21"/>
      <c r="BL218" s="21"/>
      <c r="BM218" s="21"/>
      <c r="BN218" s="21"/>
      <c r="BO218" s="21"/>
      <c r="BP218" s="21"/>
      <c r="BQ218" s="21"/>
      <c r="BR218" s="21"/>
      <c r="BS218" s="21"/>
      <c r="BT218" s="21"/>
      <c r="BU218" s="21"/>
      <c r="BV218" s="21"/>
      <c r="BW218" s="21"/>
      <c r="BX218" s="21"/>
      <c r="BY218" s="21"/>
      <c r="BZ218" s="21"/>
      <c r="CA218" s="21"/>
      <c r="CB218" s="21"/>
    </row>
    <row r="219" spans="1:80" s="16" customFormat="1" ht="29.25" customHeight="1">
      <c r="A219" s="119"/>
      <c r="B219" s="90"/>
      <c r="C219" s="13" t="s">
        <v>7</v>
      </c>
      <c r="D219" s="53">
        <f>D216+D217+D218</f>
        <v>15045470.279999999</v>
      </c>
      <c r="E219" s="47">
        <f>E216+E217+E218</f>
        <v>14611667</v>
      </c>
      <c r="F219" s="47">
        <f>F216+F217+F218</f>
        <v>14611667</v>
      </c>
      <c r="G219" s="74"/>
      <c r="H219" s="20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21"/>
      <c r="BE219" s="21"/>
      <c r="BF219" s="21"/>
      <c r="BG219" s="21"/>
      <c r="BH219" s="21"/>
      <c r="BI219" s="21"/>
      <c r="BJ219" s="21"/>
      <c r="BK219" s="21"/>
      <c r="BL219" s="21"/>
      <c r="BM219" s="21"/>
      <c r="BN219" s="21"/>
      <c r="BO219" s="21"/>
      <c r="BP219" s="21"/>
      <c r="BQ219" s="21"/>
      <c r="BR219" s="21"/>
      <c r="BS219" s="21"/>
      <c r="BT219" s="21"/>
      <c r="BU219" s="21"/>
      <c r="BV219" s="21"/>
      <c r="BW219" s="21"/>
      <c r="BX219" s="21"/>
      <c r="BY219" s="21"/>
      <c r="BZ219" s="21"/>
      <c r="CA219" s="21"/>
      <c r="CB219" s="21"/>
    </row>
    <row r="220" spans="1:80" ht="17.25" customHeight="1">
      <c r="A220" s="75" t="s">
        <v>92</v>
      </c>
      <c r="B220" s="120" t="s">
        <v>51</v>
      </c>
      <c r="C220" s="10" t="s">
        <v>3</v>
      </c>
      <c r="D220" s="60">
        <v>0</v>
      </c>
      <c r="E220" s="60">
        <v>0</v>
      </c>
      <c r="F220" s="60">
        <v>0</v>
      </c>
      <c r="G220" s="73" t="s">
        <v>35</v>
      </c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</row>
    <row r="221" spans="1:80" ht="21.75" customHeight="1">
      <c r="A221" s="76"/>
      <c r="B221" s="121"/>
      <c r="C221" s="5" t="s">
        <v>4</v>
      </c>
      <c r="D221" s="48">
        <f>14701667+208803.28</f>
        <v>14910470.279999999</v>
      </c>
      <c r="E221" s="48">
        <v>14611667</v>
      </c>
      <c r="F221" s="48">
        <v>14611667</v>
      </c>
      <c r="G221" s="7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</row>
    <row r="222" spans="1:80" ht="30.75" customHeight="1">
      <c r="A222" s="76"/>
      <c r="B222" s="121"/>
      <c r="C222" s="5" t="s">
        <v>5</v>
      </c>
      <c r="D222" s="48">
        <v>0</v>
      </c>
      <c r="E222" s="48">
        <v>0</v>
      </c>
      <c r="F222" s="48">
        <v>0</v>
      </c>
      <c r="G222" s="7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</row>
    <row r="223" spans="1:80" ht="29.25" customHeight="1">
      <c r="A223" s="77"/>
      <c r="B223" s="122"/>
      <c r="C223" s="15" t="s">
        <v>7</v>
      </c>
      <c r="D223" s="125">
        <f>D220+D221+D222</f>
        <v>14910470.279999999</v>
      </c>
      <c r="E223" s="59">
        <f>E220+E221+E222</f>
        <v>14611667</v>
      </c>
      <c r="F223" s="59">
        <f>F220+F221+F222</f>
        <v>14611667</v>
      </c>
      <c r="G223" s="7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</row>
    <row r="224" spans="1:80" ht="19.5" customHeight="1">
      <c r="A224" s="75" t="s">
        <v>85</v>
      </c>
      <c r="B224" s="120" t="s">
        <v>51</v>
      </c>
      <c r="C224" s="5" t="s">
        <v>3</v>
      </c>
      <c r="D224" s="48">
        <v>0</v>
      </c>
      <c r="E224" s="48">
        <v>0</v>
      </c>
      <c r="F224" s="48">
        <v>0</v>
      </c>
      <c r="G224" s="73" t="s">
        <v>35</v>
      </c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</row>
    <row r="225" spans="1:36" ht="22.5" customHeight="1">
      <c r="A225" s="76"/>
      <c r="B225" s="121"/>
      <c r="C225" s="5" t="s">
        <v>4</v>
      </c>
      <c r="D225" s="48">
        <v>135000</v>
      </c>
      <c r="E225" s="48">
        <v>0</v>
      </c>
      <c r="F225" s="48">
        <v>0</v>
      </c>
      <c r="G225" s="7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</row>
    <row r="226" spans="1:36" ht="32.25" customHeight="1">
      <c r="A226" s="76"/>
      <c r="B226" s="121"/>
      <c r="C226" s="5" t="s">
        <v>5</v>
      </c>
      <c r="D226" s="48">
        <v>0</v>
      </c>
      <c r="E226" s="48">
        <v>0</v>
      </c>
      <c r="F226" s="48">
        <v>0</v>
      </c>
      <c r="G226" s="7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</row>
    <row r="227" spans="1:36" ht="29.25" customHeight="1">
      <c r="A227" s="77"/>
      <c r="B227" s="122"/>
      <c r="C227" s="15" t="s">
        <v>7</v>
      </c>
      <c r="D227" s="59">
        <f>D224+D225+D226</f>
        <v>135000</v>
      </c>
      <c r="E227" s="59">
        <f>E224+E225+E226</f>
        <v>0</v>
      </c>
      <c r="F227" s="59">
        <f>F224+F225+F226</f>
        <v>0</v>
      </c>
      <c r="G227" s="7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</row>
    <row r="228" spans="1:36" ht="29.25" customHeight="1">
      <c r="A228" s="95" t="s">
        <v>95</v>
      </c>
      <c r="B228" s="120"/>
      <c r="C228" s="43" t="s">
        <v>96</v>
      </c>
      <c r="D228" s="59">
        <f>D232</f>
        <v>0</v>
      </c>
      <c r="E228" s="59">
        <f t="shared" ref="E228:F230" si="24">E232</f>
        <v>0</v>
      </c>
      <c r="F228" s="59">
        <f t="shared" si="24"/>
        <v>7920000</v>
      </c>
      <c r="G228" s="82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</row>
    <row r="229" spans="1:36" ht="20.25" customHeight="1">
      <c r="A229" s="96"/>
      <c r="B229" s="121"/>
      <c r="C229" s="43" t="s">
        <v>4</v>
      </c>
      <c r="D229" s="59">
        <f>D233</f>
        <v>0</v>
      </c>
      <c r="E229" s="59">
        <f t="shared" si="24"/>
        <v>0</v>
      </c>
      <c r="F229" s="59">
        <f t="shared" si="24"/>
        <v>80000</v>
      </c>
      <c r="G229" s="8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</row>
    <row r="230" spans="1:36" ht="29.25" customHeight="1">
      <c r="A230" s="96"/>
      <c r="B230" s="121"/>
      <c r="C230" s="43" t="s">
        <v>5</v>
      </c>
      <c r="D230" s="59">
        <f>D234</f>
        <v>0</v>
      </c>
      <c r="E230" s="59">
        <f t="shared" si="24"/>
        <v>0</v>
      </c>
      <c r="F230" s="59">
        <f t="shared" si="24"/>
        <v>0</v>
      </c>
      <c r="G230" s="8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</row>
    <row r="231" spans="1:36" ht="29.25" customHeight="1">
      <c r="A231" s="96"/>
      <c r="B231" s="122"/>
      <c r="C231" s="13" t="s">
        <v>7</v>
      </c>
      <c r="D231" s="59">
        <f>SUM(D228:D230)</f>
        <v>0</v>
      </c>
      <c r="E231" s="59">
        <f t="shared" ref="E231:F231" si="25">SUM(E228:E230)</f>
        <v>0</v>
      </c>
      <c r="F231" s="59">
        <f t="shared" si="25"/>
        <v>8000000</v>
      </c>
      <c r="G231" s="84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</row>
    <row r="232" spans="1:36" ht="29.25" customHeight="1">
      <c r="A232" s="75" t="s">
        <v>115</v>
      </c>
      <c r="B232" s="120" t="s">
        <v>12</v>
      </c>
      <c r="C232" s="41" t="s">
        <v>96</v>
      </c>
      <c r="D232" s="61">
        <v>0</v>
      </c>
      <c r="E232" s="61">
        <v>0</v>
      </c>
      <c r="F232" s="61">
        <v>7920000</v>
      </c>
      <c r="G232" s="67" t="s">
        <v>97</v>
      </c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</row>
    <row r="233" spans="1:36" ht="23.25" customHeight="1">
      <c r="A233" s="76"/>
      <c r="B233" s="121"/>
      <c r="C233" s="41" t="s">
        <v>4</v>
      </c>
      <c r="D233" s="61">
        <v>0</v>
      </c>
      <c r="E233" s="61">
        <v>0</v>
      </c>
      <c r="F233" s="61">
        <v>80000</v>
      </c>
      <c r="G233" s="68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</row>
    <row r="234" spans="1:36" ht="29.25" customHeight="1">
      <c r="A234" s="76"/>
      <c r="B234" s="121"/>
      <c r="C234" s="41" t="s">
        <v>5</v>
      </c>
      <c r="D234" s="61">
        <v>0</v>
      </c>
      <c r="E234" s="61">
        <v>0</v>
      </c>
      <c r="F234" s="61">
        <v>0</v>
      </c>
      <c r="G234" s="68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</row>
    <row r="235" spans="1:36" ht="29.25" customHeight="1">
      <c r="A235" s="77"/>
      <c r="B235" s="122"/>
      <c r="C235" s="15" t="s">
        <v>7</v>
      </c>
      <c r="D235" s="59">
        <f>D232+D233+D234</f>
        <v>0</v>
      </c>
      <c r="E235" s="59">
        <f t="shared" ref="E235:F235" si="26">E232+E233+E234</f>
        <v>0</v>
      </c>
      <c r="F235" s="59">
        <f t="shared" si="26"/>
        <v>8000000</v>
      </c>
      <c r="G235" s="69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</row>
    <row r="236" spans="1:36" s="17" customFormat="1">
      <c r="A236" s="115" t="s">
        <v>10</v>
      </c>
      <c r="B236" s="118"/>
      <c r="C236" s="42" t="s">
        <v>3</v>
      </c>
      <c r="D236" s="62">
        <f t="shared" ref="D236:F237" si="27">D8+D56+D68+D112+D172+D200+D216+D228</f>
        <v>116896705.16000001</v>
      </c>
      <c r="E236" s="62">
        <f t="shared" si="27"/>
        <v>108165208.2</v>
      </c>
      <c r="F236" s="62">
        <f t="shared" si="27"/>
        <v>109783556.2</v>
      </c>
      <c r="G236" s="112"/>
    </row>
    <row r="237" spans="1:36" s="17" customFormat="1">
      <c r="A237" s="116"/>
      <c r="B237" s="118"/>
      <c r="C237" s="42" t="s">
        <v>4</v>
      </c>
      <c r="D237" s="62">
        <f t="shared" si="27"/>
        <v>117118429.10000001</v>
      </c>
      <c r="E237" s="62">
        <f t="shared" si="27"/>
        <v>109485259.77</v>
      </c>
      <c r="F237" s="62">
        <f t="shared" si="27"/>
        <v>108833013.58000001</v>
      </c>
      <c r="G237" s="113"/>
    </row>
    <row r="238" spans="1:36" s="17" customFormat="1" ht="31.5">
      <c r="A238" s="116"/>
      <c r="B238" s="118"/>
      <c r="C238" s="18" t="s">
        <v>5</v>
      </c>
      <c r="D238" s="63">
        <f>D10+D58+D70+D174+D202+D218+D230</f>
        <v>0</v>
      </c>
      <c r="E238" s="63">
        <f>E10+E58+E70+E174+E202+E218+E230</f>
        <v>0</v>
      </c>
      <c r="F238" s="63">
        <f>F10+F58+F70+F174+F202+F218+F230</f>
        <v>0</v>
      </c>
      <c r="G238" s="113"/>
    </row>
    <row r="239" spans="1:36" s="17" customFormat="1" ht="27.75" customHeight="1">
      <c r="A239" s="117"/>
      <c r="B239" s="118"/>
      <c r="C239" s="19" t="s">
        <v>17</v>
      </c>
      <c r="D239" s="64">
        <f>D236+D237+D238</f>
        <v>234015134.26000002</v>
      </c>
      <c r="E239" s="64">
        <f t="shared" ref="E239:F239" si="28">E236+E237+E238</f>
        <v>217650467.97</v>
      </c>
      <c r="F239" s="64">
        <f t="shared" si="28"/>
        <v>218616569.78000003</v>
      </c>
      <c r="G239" s="114"/>
    </row>
    <row r="243" spans="4:6">
      <c r="D243" s="9"/>
      <c r="E243" s="9"/>
      <c r="F243" s="9"/>
    </row>
  </sheetData>
  <mergeCells count="183">
    <mergeCell ref="B72:B75"/>
    <mergeCell ref="G72:G75"/>
    <mergeCell ref="A228:A231"/>
    <mergeCell ref="B228:B231"/>
    <mergeCell ref="G228:G231"/>
    <mergeCell ref="A124:A127"/>
    <mergeCell ref="B192:B195"/>
    <mergeCell ref="G144:G147"/>
    <mergeCell ref="A144:A147"/>
    <mergeCell ref="B164:B167"/>
    <mergeCell ref="B152:B155"/>
    <mergeCell ref="A184:A187"/>
    <mergeCell ref="A188:A191"/>
    <mergeCell ref="B144:B147"/>
    <mergeCell ref="A148:A151"/>
    <mergeCell ref="G92:G95"/>
    <mergeCell ref="G88:G91"/>
    <mergeCell ref="G140:G143"/>
    <mergeCell ref="A120:A123"/>
    <mergeCell ref="A152:A155"/>
    <mergeCell ref="G104:G107"/>
    <mergeCell ref="B104:B107"/>
    <mergeCell ref="G96:G99"/>
    <mergeCell ref="A232:A235"/>
    <mergeCell ref="B232:B235"/>
    <mergeCell ref="G232:G235"/>
    <mergeCell ref="B196:B199"/>
    <mergeCell ref="B204:B207"/>
    <mergeCell ref="G196:G199"/>
    <mergeCell ref="B220:B223"/>
    <mergeCell ref="A224:A227"/>
    <mergeCell ref="B224:B227"/>
    <mergeCell ref="G216:G219"/>
    <mergeCell ref="A220:A223"/>
    <mergeCell ref="A212:A215"/>
    <mergeCell ref="A208:A211"/>
    <mergeCell ref="B208:B211"/>
    <mergeCell ref="G208:G211"/>
    <mergeCell ref="G204:G207"/>
    <mergeCell ref="G200:G203"/>
    <mergeCell ref="A204:A207"/>
    <mergeCell ref="A196:A199"/>
    <mergeCell ref="B200:B203"/>
    <mergeCell ref="A200:A203"/>
    <mergeCell ref="G236:G239"/>
    <mergeCell ref="G212:G215"/>
    <mergeCell ref="G192:G195"/>
    <mergeCell ref="B188:B191"/>
    <mergeCell ref="G148:G151"/>
    <mergeCell ref="G132:G135"/>
    <mergeCell ref="G136:G139"/>
    <mergeCell ref="A132:A135"/>
    <mergeCell ref="A136:A139"/>
    <mergeCell ref="A156:A159"/>
    <mergeCell ref="A140:A143"/>
    <mergeCell ref="A236:A239"/>
    <mergeCell ref="B236:B239"/>
    <mergeCell ref="A216:A219"/>
    <mergeCell ref="B216:B219"/>
    <mergeCell ref="G172:G175"/>
    <mergeCell ref="A192:A195"/>
    <mergeCell ref="B212:B215"/>
    <mergeCell ref="G224:G227"/>
    <mergeCell ref="G220:G223"/>
    <mergeCell ref="G184:G187"/>
    <mergeCell ref="G180:G183"/>
    <mergeCell ref="G176:G179"/>
    <mergeCell ref="B184:B187"/>
    <mergeCell ref="G112:G115"/>
    <mergeCell ref="B116:B119"/>
    <mergeCell ref="G116:G119"/>
    <mergeCell ref="B112:B115"/>
    <mergeCell ref="G120:G123"/>
    <mergeCell ref="B80:B83"/>
    <mergeCell ref="G108:G111"/>
    <mergeCell ref="G100:G103"/>
    <mergeCell ref="A180:A183"/>
    <mergeCell ref="A176:A179"/>
    <mergeCell ref="G124:G127"/>
    <mergeCell ref="A172:A175"/>
    <mergeCell ref="A160:A163"/>
    <mergeCell ref="A164:A167"/>
    <mergeCell ref="A88:A91"/>
    <mergeCell ref="A168:A171"/>
    <mergeCell ref="G188:G191"/>
    <mergeCell ref="B148:B151"/>
    <mergeCell ref="B128:B131"/>
    <mergeCell ref="G128:G131"/>
    <mergeCell ref="G156:G159"/>
    <mergeCell ref="G152:G155"/>
    <mergeCell ref="B156:B159"/>
    <mergeCell ref="B140:B143"/>
    <mergeCell ref="B180:B183"/>
    <mergeCell ref="B176:B179"/>
    <mergeCell ref="B172:B175"/>
    <mergeCell ref="B160:B163"/>
    <mergeCell ref="G160:G163"/>
    <mergeCell ref="G164:G167"/>
    <mergeCell ref="B168:B171"/>
    <mergeCell ref="G168:G171"/>
    <mergeCell ref="A68:A71"/>
    <mergeCell ref="A112:A115"/>
    <mergeCell ref="A92:A95"/>
    <mergeCell ref="A52:A55"/>
    <mergeCell ref="B52:B55"/>
    <mergeCell ref="B132:B135"/>
    <mergeCell ref="B136:B139"/>
    <mergeCell ref="B56:B59"/>
    <mergeCell ref="B92:B95"/>
    <mergeCell ref="A84:A87"/>
    <mergeCell ref="A128:A131"/>
    <mergeCell ref="A96:A99"/>
    <mergeCell ref="B96:B99"/>
    <mergeCell ref="A76:A79"/>
    <mergeCell ref="B124:B127"/>
    <mergeCell ref="A116:A119"/>
    <mergeCell ref="A108:A111"/>
    <mergeCell ref="B108:B111"/>
    <mergeCell ref="A100:A103"/>
    <mergeCell ref="B100:B103"/>
    <mergeCell ref="A104:A107"/>
    <mergeCell ref="B68:B71"/>
    <mergeCell ref="B120:B123"/>
    <mergeCell ref="A72:A75"/>
    <mergeCell ref="D1:G1"/>
    <mergeCell ref="D2:G2"/>
    <mergeCell ref="D3:G3"/>
    <mergeCell ref="A4:G4"/>
    <mergeCell ref="C6:C7"/>
    <mergeCell ref="A6:A7"/>
    <mergeCell ref="G6:G7"/>
    <mergeCell ref="D6:F6"/>
    <mergeCell ref="A12:A15"/>
    <mergeCell ref="B8:B11"/>
    <mergeCell ref="A8:A11"/>
    <mergeCell ref="G20:G23"/>
    <mergeCell ref="B6:B7"/>
    <mergeCell ref="G24:G27"/>
    <mergeCell ref="G44:G47"/>
    <mergeCell ref="B24:B27"/>
    <mergeCell ref="A28:A31"/>
    <mergeCell ref="A24:A27"/>
    <mergeCell ref="A36:A39"/>
    <mergeCell ref="A32:A35"/>
    <mergeCell ref="A40:A43"/>
    <mergeCell ref="A16:A19"/>
    <mergeCell ref="G8:G11"/>
    <mergeCell ref="G16:G19"/>
    <mergeCell ref="B16:B19"/>
    <mergeCell ref="A20:A23"/>
    <mergeCell ref="B20:B23"/>
    <mergeCell ref="G12:G15"/>
    <mergeCell ref="B12:B15"/>
    <mergeCell ref="B28:B31"/>
    <mergeCell ref="B40:B43"/>
    <mergeCell ref="B36:B39"/>
    <mergeCell ref="G28:G31"/>
    <mergeCell ref="G36:G39"/>
    <mergeCell ref="G32:G35"/>
    <mergeCell ref="B32:B35"/>
    <mergeCell ref="G40:G43"/>
    <mergeCell ref="A80:A83"/>
    <mergeCell ref="B76:B79"/>
    <mergeCell ref="B84:B87"/>
    <mergeCell ref="B88:B91"/>
    <mergeCell ref="G48:G51"/>
    <mergeCell ref="G56:G59"/>
    <mergeCell ref="G60:G63"/>
    <mergeCell ref="B60:B63"/>
    <mergeCell ref="G52:G55"/>
    <mergeCell ref="A64:A67"/>
    <mergeCell ref="B64:B67"/>
    <mergeCell ref="G64:G67"/>
    <mergeCell ref="A44:A47"/>
    <mergeCell ref="A56:A59"/>
    <mergeCell ref="B48:B51"/>
    <mergeCell ref="B44:B47"/>
    <mergeCell ref="A60:A63"/>
    <mergeCell ref="A48:A51"/>
    <mergeCell ref="G68:G71"/>
    <mergeCell ref="G80:G83"/>
    <mergeCell ref="G76:G79"/>
    <mergeCell ref="G84:G87"/>
  </mergeCells>
  <phoneticPr fontId="0" type="noConversion"/>
  <pageMargins left="0.25" right="0" top="0.12" bottom="0.35433070866141736" header="0.11811023622047245" footer="0.11811023622047245"/>
  <pageSetup paperSize="9" scale="6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2019-10-07T12:36:59Z</cp:lastPrinted>
  <dcterms:created xsi:type="dcterms:W3CDTF">2011-06-15T13:58:56Z</dcterms:created>
  <dcterms:modified xsi:type="dcterms:W3CDTF">2019-12-09T11:23:06Z</dcterms:modified>
</cp:coreProperties>
</file>